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CS-USER\Desktop\"/>
    </mc:Choice>
  </mc:AlternateContent>
  <xr:revisionPtr revIDLastSave="0" documentId="8_{D2AABB61-80AB-47D4-86BD-DC10B5B7F02E}" xr6:coauthVersionLast="47" xr6:coauthVersionMax="47" xr10:uidLastSave="{00000000-0000-0000-0000-000000000000}"/>
  <bookViews>
    <workbookView xWindow="-120" yWindow="-120" windowWidth="29040" windowHeight="15990" tabRatio="951" firstSheet="1" activeTab="9" xr2:uid="{00000000-000D-0000-FFFF-FFFF00000000}"/>
  </bookViews>
  <sheets>
    <sheet name="البطاقة الاستراتيجية" sheetId="34" r:id="rId1"/>
    <sheet name="الخطة التشغيلية لعام 2024" sheetId="58" r:id="rId2"/>
    <sheet name="الموازنة التقديرية2024 " sheetId="35" r:id="rId3"/>
    <sheet name="الموازنة التقديرية2025" sheetId="19" r:id="rId4"/>
    <sheet name="الموازنة التقديرية2026 " sheetId="40" r:id="rId5"/>
    <sheet name="الموازنة التقديرية2027  " sheetId="64" r:id="rId6"/>
    <sheet name="الموازنة التقديرية2028  " sheetId="63" r:id="rId7"/>
    <sheet name="الشؤون التعليمية رجال" sheetId="42" r:id="rId8"/>
    <sheet name=" الشؤون التعليمية نساء " sheetId="65" r:id="rId9"/>
    <sheet name="المالية والإدارية" sheetId="66" r:id="rId10"/>
    <sheet name="المشاريع والاستثمار" sheetId="67" r:id="rId11"/>
    <sheet name="الاعلام" sheetId="68" r:id="rId12"/>
    <sheet name="الموارد المالية" sheetId="76" r:id="rId13"/>
    <sheet name="الجودة والتطوير" sheetId="77" r:id="rId14"/>
  </sheets>
  <definedNames>
    <definedName name="_GoBack" localSheetId="7">'الشؤون التعليمية رجال'!$D$147</definedName>
    <definedName name="_xlnm.Print_Area" localSheetId="11">الاعلام!$A$1:$S$53</definedName>
  </definedNames>
  <calcPr calcId="181029"/>
</workbook>
</file>

<file path=xl/calcChain.xml><?xml version="1.0" encoding="utf-8"?>
<calcChain xmlns="http://schemas.openxmlformats.org/spreadsheetml/2006/main">
  <c r="AB163" i="58" l="1"/>
  <c r="AA163" i="58"/>
  <c r="Z163" i="58"/>
  <c r="Q163" i="58"/>
  <c r="AB162" i="58"/>
  <c r="AA162" i="58"/>
  <c r="Q162" i="58"/>
  <c r="AB161" i="58"/>
  <c r="AA161" i="58"/>
  <c r="Z162" i="58"/>
  <c r="AB158" i="58"/>
  <c r="AA157" i="58"/>
  <c r="AB155" i="58"/>
  <c r="AA155" i="58"/>
  <c r="AA150" i="58"/>
  <c r="AB150" i="58"/>
  <c r="AA151" i="58"/>
  <c r="AB151" i="58"/>
  <c r="AA152" i="58"/>
  <c r="AB152" i="58"/>
  <c r="AA147" i="58"/>
  <c r="AA145" i="58"/>
  <c r="AA146" i="58"/>
  <c r="AA144" i="58"/>
  <c r="AB141" i="58"/>
  <c r="AA141" i="58"/>
  <c r="AA133" i="58"/>
  <c r="AB133" i="58"/>
  <c r="AA134" i="58"/>
  <c r="AB134" i="58"/>
  <c r="AA135" i="58"/>
  <c r="AB135" i="58"/>
  <c r="AA130" i="58"/>
  <c r="AB129" i="58"/>
  <c r="AA129" i="58"/>
  <c r="Z129" i="58"/>
  <c r="W130" i="58"/>
  <c r="AB130" i="58" s="1"/>
  <c r="W129" i="58"/>
  <c r="AA128" i="58"/>
  <c r="AA126" i="58"/>
  <c r="AA125" i="58"/>
  <c r="AB124" i="58"/>
  <c r="AA124" i="58"/>
  <c r="AA123" i="58"/>
  <c r="T123" i="58"/>
  <c r="AB123" i="58" s="1"/>
  <c r="AA122" i="58"/>
  <c r="W122" i="58"/>
  <c r="AB122" i="58" s="1"/>
  <c r="AA121" i="58"/>
  <c r="T121" i="58"/>
  <c r="AB121" i="58" s="1"/>
  <c r="AA120" i="58"/>
  <c r="AA119" i="58"/>
  <c r="W120" i="58"/>
  <c r="AB120" i="58" s="1"/>
  <c r="T119" i="58"/>
  <c r="AB119" i="58" s="1"/>
  <c r="AA118" i="58"/>
  <c r="Q118" i="58"/>
  <c r="AB118" i="58" s="1"/>
  <c r="Z115" i="58"/>
  <c r="AB115" i="58" s="1"/>
  <c r="AA115" i="58"/>
  <c r="Z116" i="58"/>
  <c r="AB116" i="58" s="1"/>
  <c r="AA116" i="58"/>
  <c r="Z117" i="58"/>
  <c r="AB117" i="58" s="1"/>
  <c r="AA117" i="58"/>
  <c r="AA114" i="58"/>
  <c r="Z114" i="58"/>
  <c r="AB114" i="58" s="1"/>
  <c r="AB113" i="58"/>
  <c r="AA113" i="58"/>
  <c r="Z113" i="58"/>
  <c r="T113" i="58"/>
  <c r="AA112" i="58"/>
  <c r="Z112" i="58"/>
  <c r="AB112" i="58" s="1"/>
  <c r="AA111" i="58"/>
  <c r="AB110" i="58"/>
  <c r="AA110" i="58"/>
  <c r="T110" i="58"/>
  <c r="T111" i="58"/>
  <c r="AB111" i="58" s="1"/>
  <c r="Q110" i="58"/>
  <c r="Q109" i="58"/>
  <c r="T109" i="58"/>
  <c r="W109" i="58"/>
  <c r="Z109" i="58"/>
  <c r="AA109" i="58"/>
  <c r="AB109" i="58"/>
  <c r="AB108" i="58"/>
  <c r="AA108" i="58"/>
  <c r="Z108" i="58"/>
  <c r="W108" i="58"/>
  <c r="T108" i="58"/>
  <c r="Q108" i="58"/>
  <c r="AA107" i="58"/>
  <c r="Z107" i="58"/>
  <c r="AB107" i="58" s="1"/>
  <c r="AA100" i="58"/>
  <c r="AB100" i="58"/>
  <c r="AA97" i="58"/>
  <c r="T97" i="58"/>
  <c r="AB97" i="58" s="1"/>
  <c r="AB96" i="58"/>
  <c r="AA96" i="58"/>
  <c r="Z96" i="58"/>
  <c r="W96" i="58"/>
  <c r="T96" i="58"/>
  <c r="Q96" i="58"/>
  <c r="AB95" i="58"/>
  <c r="AA95" i="58"/>
  <c r="Z95" i="58"/>
  <c r="W95" i="58"/>
  <c r="AA94" i="58"/>
  <c r="T94" i="58"/>
  <c r="AB94" i="58" s="1"/>
  <c r="AB93" i="58"/>
  <c r="AA93" i="58"/>
  <c r="T93" i="58"/>
  <c r="Q93" i="58"/>
  <c r="AA92" i="58"/>
  <c r="T92" i="58"/>
  <c r="AB92" i="58" s="1"/>
  <c r="AB91" i="58"/>
  <c r="AA91" i="58"/>
  <c r="Z91" i="58"/>
  <c r="W91" i="58"/>
  <c r="AB90" i="58"/>
  <c r="AA90" i="58"/>
  <c r="T90" i="58"/>
  <c r="Q90" i="58"/>
  <c r="AA89" i="58"/>
  <c r="AA88" i="58"/>
  <c r="T88" i="58"/>
  <c r="AB88" i="58" s="1"/>
  <c r="AA87" i="58"/>
  <c r="W87" i="58"/>
  <c r="AB87" i="58" s="1"/>
  <c r="AA86" i="58"/>
  <c r="T86" i="58"/>
  <c r="AB86" i="58" s="1"/>
  <c r="AA83" i="58"/>
  <c r="AA82" i="58"/>
  <c r="Q82" i="58"/>
  <c r="AB82" i="58" s="1"/>
  <c r="AB81" i="58"/>
  <c r="AA81" i="58"/>
  <c r="W81" i="58"/>
  <c r="Q81" i="58"/>
  <c r="AB80" i="58"/>
  <c r="AA80" i="58"/>
  <c r="Z80" i="58"/>
  <c r="T80" i="58"/>
  <c r="AA79" i="58"/>
  <c r="AA78" i="58"/>
  <c r="AA73" i="58"/>
  <c r="AA72" i="58"/>
  <c r="AA71" i="58"/>
  <c r="T71" i="58"/>
  <c r="AB71" i="58" s="1"/>
  <c r="AA70" i="58"/>
  <c r="AA69" i="58"/>
  <c r="W70" i="58"/>
  <c r="AB70" i="58" s="1"/>
  <c r="T69" i="58"/>
  <c r="AB69" i="58" s="1"/>
  <c r="AA68" i="58"/>
  <c r="W68" i="58"/>
  <c r="AB68" i="58" s="1"/>
  <c r="AA67" i="58"/>
  <c r="Z67" i="58"/>
  <c r="AB67" i="58" s="1"/>
  <c r="AA66" i="58"/>
  <c r="Q66" i="58"/>
  <c r="AB66" i="58" s="1"/>
  <c r="AA64" i="58"/>
  <c r="AA65" i="58"/>
  <c r="AA63" i="58"/>
  <c r="W64" i="58"/>
  <c r="AB64" i="58" s="1"/>
  <c r="W65" i="58"/>
  <c r="AB65" i="58" s="1"/>
  <c r="W63" i="58"/>
  <c r="AB63" i="58" s="1"/>
  <c r="Z61" i="58"/>
  <c r="AA61" i="58"/>
  <c r="AB61" i="58"/>
  <c r="Q61" i="58"/>
  <c r="T61" i="58"/>
  <c r="Z60" i="58"/>
  <c r="AA60" i="58"/>
  <c r="AB60" i="58"/>
  <c r="Q60" i="58"/>
  <c r="T60" i="58"/>
  <c r="AB59" i="58"/>
  <c r="AA59" i="58"/>
  <c r="Z59" i="58"/>
  <c r="T59" i="58"/>
  <c r="Q59" i="58"/>
  <c r="AA58" i="58"/>
  <c r="W58" i="58"/>
  <c r="AB58" i="58" s="1"/>
  <c r="AB57" i="58"/>
  <c r="AA57" i="58"/>
  <c r="AB56" i="58"/>
  <c r="AA56" i="58"/>
  <c r="Z57" i="58"/>
  <c r="W57" i="58"/>
  <c r="T57" i="58"/>
  <c r="T56" i="58"/>
  <c r="Q56" i="58"/>
  <c r="AA54" i="58"/>
  <c r="AA53" i="58"/>
  <c r="Z54" i="58"/>
  <c r="AB54" i="58" s="1"/>
  <c r="Z53" i="58"/>
  <c r="AB53" i="58" s="1"/>
  <c r="AA51" i="58"/>
  <c r="AA52" i="58"/>
  <c r="AA50" i="58"/>
  <c r="W51" i="58"/>
  <c r="AB51" i="58" s="1"/>
  <c r="W52" i="58"/>
  <c r="AB52" i="58" s="1"/>
  <c r="W50" i="58"/>
  <c r="AB50" i="58" s="1"/>
  <c r="AA49" i="58"/>
  <c r="Z49" i="58"/>
  <c r="AB49" i="58" s="1"/>
  <c r="AA48" i="58"/>
  <c r="W48" i="58"/>
  <c r="AB48" i="58" s="1"/>
  <c r="AA47" i="58"/>
  <c r="Z47" i="58"/>
  <c r="AB47" i="58" s="1"/>
  <c r="AB46" i="58"/>
  <c r="AA46" i="58"/>
  <c r="Z46" i="58"/>
  <c r="W46" i="58"/>
  <c r="T46" i="58"/>
  <c r="AA45" i="58"/>
  <c r="AB44" i="58"/>
  <c r="AA44" i="58"/>
  <c r="Q46" i="58"/>
  <c r="T44" i="58"/>
  <c r="T45" i="58"/>
  <c r="AB45" i="58" s="1"/>
  <c r="Q44" i="58"/>
  <c r="Q42" i="58"/>
  <c r="T42" i="58"/>
  <c r="W42" i="58"/>
  <c r="Z42" i="58"/>
  <c r="AA42" i="58"/>
  <c r="AB42" i="58"/>
  <c r="Q43" i="58"/>
  <c r="T43" i="58"/>
  <c r="W43" i="58"/>
  <c r="Z43" i="58"/>
  <c r="AA43" i="58"/>
  <c r="AB43" i="58"/>
  <c r="Q41" i="58"/>
  <c r="T41" i="58"/>
  <c r="W41" i="58"/>
  <c r="Z41" i="58"/>
  <c r="AA41" i="58"/>
  <c r="AB41" i="58"/>
  <c r="AA39" i="58"/>
  <c r="W39" i="58"/>
  <c r="AB39" i="58" s="1"/>
  <c r="AA37" i="58"/>
  <c r="T37" i="58"/>
  <c r="AB37" i="58" s="1"/>
  <c r="Q36" i="58"/>
  <c r="AA35" i="58"/>
  <c r="AB34" i="58"/>
  <c r="AA34" i="58"/>
  <c r="Z34" i="58"/>
  <c r="AB33" i="58"/>
  <c r="W35" i="58"/>
  <c r="AB35" i="58" s="1"/>
  <c r="W34" i="58"/>
  <c r="AA33" i="58"/>
  <c r="W33" i="58"/>
  <c r="T33" i="58"/>
  <c r="AA31" i="58"/>
  <c r="AB31" i="58"/>
  <c r="Z31" i="58"/>
  <c r="W31" i="58"/>
  <c r="T31" i="58"/>
  <c r="Q31" i="58"/>
  <c r="AB30" i="58"/>
  <c r="AA30" i="58"/>
  <c r="Z30" i="58"/>
  <c r="W30" i="58"/>
  <c r="T30" i="58"/>
  <c r="Q30" i="58"/>
  <c r="AB29" i="58"/>
  <c r="AA29" i="58"/>
  <c r="Z29" i="58"/>
  <c r="W29" i="58"/>
  <c r="T29" i="58"/>
  <c r="Q29" i="58"/>
  <c r="AB28" i="58"/>
  <c r="AA28" i="58"/>
  <c r="Z28" i="58"/>
  <c r="W28" i="58"/>
  <c r="T28" i="58"/>
  <c r="Q28" i="58"/>
  <c r="W26" i="58"/>
  <c r="Z26" i="58"/>
  <c r="AA26" i="58"/>
  <c r="AB26" i="58"/>
  <c r="W27" i="58"/>
  <c r="Z27" i="58"/>
  <c r="AA27" i="58"/>
  <c r="AB27" i="58"/>
  <c r="W24" i="58"/>
  <c r="Z24" i="58"/>
  <c r="AA24" i="58"/>
  <c r="AB24" i="58"/>
  <c r="W25" i="58"/>
  <c r="Z25" i="58"/>
  <c r="AA25" i="58"/>
  <c r="AB25" i="58"/>
  <c r="Q21" i="58"/>
  <c r="T21" i="58"/>
  <c r="W21" i="58"/>
  <c r="Z21" i="58"/>
  <c r="AA21" i="58"/>
  <c r="AB21" i="58"/>
  <c r="AA20" i="58"/>
  <c r="Z20" i="58"/>
  <c r="AB20" i="58" s="1"/>
  <c r="AA19" i="58"/>
  <c r="T19" i="58"/>
  <c r="AB19" i="58" s="1"/>
  <c r="AA18" i="58"/>
  <c r="Q18" i="58"/>
  <c r="AB18" i="58" s="1"/>
  <c r="AA17" i="58"/>
  <c r="AA16" i="58"/>
  <c r="T17" i="58"/>
  <c r="AB17" i="58" s="1"/>
  <c r="T16" i="58"/>
  <c r="AB16" i="58" s="1"/>
  <c r="AB15" i="58"/>
  <c r="AA15" i="58"/>
  <c r="Z15" i="58"/>
  <c r="W15" i="58"/>
  <c r="T15" i="58"/>
  <c r="Q15" i="58"/>
  <c r="AA14" i="58"/>
  <c r="Z14" i="58"/>
  <c r="AB14" i="58" s="1"/>
  <c r="AA13" i="58"/>
  <c r="T13" i="58"/>
  <c r="AB13" i="58" s="1"/>
  <c r="AA12" i="58"/>
  <c r="Q12" i="58"/>
  <c r="AB12" i="58" s="1"/>
  <c r="AB11" i="58"/>
  <c r="AA11" i="58"/>
  <c r="Z11" i="58"/>
  <c r="T11" i="58"/>
  <c r="Q11" i="58"/>
  <c r="AA10" i="58"/>
  <c r="Z10" i="58"/>
  <c r="AB10" i="58" s="1"/>
  <c r="AB9" i="58"/>
  <c r="Z9" i="58"/>
  <c r="W9" i="58"/>
  <c r="AA9" i="58"/>
  <c r="AA8" i="58"/>
  <c r="Z8" i="58"/>
  <c r="AB8" i="58" s="1"/>
  <c r="AA106" i="58"/>
  <c r="AB103" i="58"/>
  <c r="AB104" i="58"/>
  <c r="AB105" i="58"/>
  <c r="AB106" i="58"/>
  <c r="AB22" i="58"/>
  <c r="AA22" i="58"/>
  <c r="AB7" i="58"/>
  <c r="AA7" i="58"/>
  <c r="T7" i="58"/>
  <c r="AB6" i="58"/>
  <c r="AA6" i="58"/>
  <c r="Z6" i="58"/>
  <c r="W6" i="58"/>
  <c r="T6" i="58"/>
  <c r="AD40" i="34"/>
  <c r="AD38" i="34"/>
  <c r="AD36" i="34"/>
  <c r="AD33" i="34"/>
  <c r="AD19" i="34"/>
  <c r="AD11" i="34"/>
  <c r="AD9" i="34"/>
  <c r="AD6" i="34"/>
  <c r="AD49" i="34" s="1"/>
  <c r="AB29" i="34"/>
  <c r="AA29" i="34"/>
  <c r="X29" i="34"/>
  <c r="U29" i="34"/>
  <c r="R29" i="34"/>
  <c r="O29" i="34"/>
  <c r="F35" i="34"/>
  <c r="O35" i="34"/>
  <c r="R35" i="34"/>
  <c r="U35" i="34"/>
  <c r="X35" i="34"/>
  <c r="AA35" i="34"/>
  <c r="AB35" i="34"/>
  <c r="O32" i="34"/>
  <c r="R32" i="34"/>
  <c r="U32" i="34"/>
  <c r="X32" i="34"/>
  <c r="AA32" i="34"/>
  <c r="AB32" i="34"/>
  <c r="AC32" i="34" s="1"/>
  <c r="F29" i="34"/>
  <c r="F21" i="34"/>
  <c r="O21" i="34"/>
  <c r="R21" i="34"/>
  <c r="U21" i="34"/>
  <c r="X21" i="34"/>
  <c r="AA21" i="34"/>
  <c r="AB21" i="34"/>
  <c r="Q6" i="58"/>
  <c r="Q164" i="58"/>
  <c r="T164" i="58"/>
  <c r="W164" i="58"/>
  <c r="Z164" i="58"/>
  <c r="AA164" i="58"/>
  <c r="AB164" i="58"/>
  <c r="W162" i="58"/>
  <c r="T162" i="58"/>
  <c r="W161" i="58"/>
  <c r="T161" i="58"/>
  <c r="Q158" i="58"/>
  <c r="T158" i="58"/>
  <c r="W158" i="58"/>
  <c r="Z158" i="58"/>
  <c r="AA158" i="58"/>
  <c r="T157" i="58"/>
  <c r="AB157" i="58" s="1"/>
  <c r="Q155" i="58"/>
  <c r="T155" i="58"/>
  <c r="Q150" i="58"/>
  <c r="T150" i="58"/>
  <c r="W150" i="58"/>
  <c r="Z150" i="58"/>
  <c r="Q151" i="58"/>
  <c r="T151" i="58"/>
  <c r="W151" i="58"/>
  <c r="Z151" i="58"/>
  <c r="Q152" i="58"/>
  <c r="T152" i="58"/>
  <c r="W152" i="58"/>
  <c r="Z152" i="58"/>
  <c r="W146" i="58"/>
  <c r="AB146" i="58" s="1"/>
  <c r="W144" i="58"/>
  <c r="AB144" i="58" s="1"/>
  <c r="Q135" i="58"/>
  <c r="T135" i="58"/>
  <c r="W135" i="58"/>
  <c r="Z135" i="58"/>
  <c r="Q134" i="58"/>
  <c r="T134" i="58"/>
  <c r="W134" i="58"/>
  <c r="Z134" i="58"/>
  <c r="Q133" i="58"/>
  <c r="T133" i="58"/>
  <c r="W133" i="58"/>
  <c r="Z133" i="58"/>
  <c r="Q132" i="58"/>
  <c r="T132" i="58"/>
  <c r="W132" i="58"/>
  <c r="Z132" i="58"/>
  <c r="AA132" i="58"/>
  <c r="AB132" i="58"/>
  <c r="Q106" i="58"/>
  <c r="T106" i="58"/>
  <c r="W106" i="58"/>
  <c r="Z106" i="58"/>
  <c r="Q103" i="58"/>
  <c r="T103" i="58"/>
  <c r="W103" i="58"/>
  <c r="Z103" i="58"/>
  <c r="AA103" i="58"/>
  <c r="Q104" i="58"/>
  <c r="T104" i="58"/>
  <c r="W104" i="58"/>
  <c r="Z104" i="58"/>
  <c r="AA104" i="58"/>
  <c r="Q105" i="58"/>
  <c r="T105" i="58"/>
  <c r="W105" i="58"/>
  <c r="Z105" i="58"/>
  <c r="AA105" i="58"/>
  <c r="Q100" i="58"/>
  <c r="T100" i="58"/>
  <c r="W100" i="58"/>
  <c r="Z100" i="58"/>
  <c r="Q75" i="58"/>
  <c r="T75" i="58"/>
  <c r="W75" i="58"/>
  <c r="Z75" i="58"/>
  <c r="AA75" i="58"/>
  <c r="AB75" i="58"/>
  <c r="Q76" i="58"/>
  <c r="T76" i="58"/>
  <c r="W76" i="58"/>
  <c r="Z76" i="58"/>
  <c r="AA76" i="58"/>
  <c r="AB76" i="58"/>
  <c r="T78" i="58"/>
  <c r="AB78" i="58" s="1"/>
  <c r="AC29" i="34" l="1"/>
  <c r="AC35" i="34"/>
  <c r="AC21" i="34"/>
  <c r="T124" i="58"/>
  <c r="W124" i="58"/>
  <c r="T125" i="58"/>
  <c r="AB125" i="58" s="1"/>
  <c r="T126" i="58"/>
  <c r="AB126" i="58" s="1"/>
  <c r="Q127" i="58"/>
  <c r="T127" i="58"/>
  <c r="W127" i="58"/>
  <c r="Q55" i="58" l="1"/>
  <c r="T55" i="58"/>
  <c r="W55" i="58"/>
  <c r="Z55" i="58"/>
  <c r="Z160" i="58" l="1"/>
  <c r="AB17" i="34" l="1"/>
  <c r="AA17" i="34"/>
  <c r="X17" i="34"/>
  <c r="U17" i="34"/>
  <c r="R17" i="34"/>
  <c r="O17" i="34"/>
  <c r="F17" i="34"/>
  <c r="AB8" i="34"/>
  <c r="AA8" i="34"/>
  <c r="X8" i="34"/>
  <c r="U8" i="34"/>
  <c r="R8" i="34"/>
  <c r="O8" i="34"/>
  <c r="F8" i="34"/>
  <c r="F6" i="34"/>
  <c r="O6" i="34"/>
  <c r="R6" i="34"/>
  <c r="U6" i="34"/>
  <c r="X6" i="34"/>
  <c r="AA6" i="34"/>
  <c r="AB6" i="34"/>
  <c r="AB46" i="34"/>
  <c r="X46" i="34"/>
  <c r="O46" i="34"/>
  <c r="AD23" i="34"/>
  <c r="Q159" i="58"/>
  <c r="T159" i="58"/>
  <c r="W159" i="58"/>
  <c r="Z159" i="58"/>
  <c r="AA159" i="58"/>
  <c r="AB159" i="58"/>
  <c r="Q160" i="58"/>
  <c r="T160" i="58"/>
  <c r="W160" i="58"/>
  <c r="AA160" i="58"/>
  <c r="AB160" i="58"/>
  <c r="AC17" i="34" l="1"/>
  <c r="AC8" i="34"/>
  <c r="AC6" i="34"/>
  <c r="F46" i="34"/>
  <c r="AC46" i="34" s="1"/>
  <c r="F19" i="34" l="1"/>
  <c r="O13" i="34" l="1"/>
  <c r="R13" i="34"/>
  <c r="U13" i="34"/>
  <c r="X13" i="34"/>
  <c r="AA13" i="34"/>
  <c r="AB13" i="34"/>
  <c r="F13" i="34"/>
  <c r="AC13" i="34" l="1"/>
  <c r="Z23" i="58"/>
  <c r="AA23" i="58"/>
  <c r="AB23" i="58"/>
  <c r="Z32" i="58"/>
  <c r="AA32" i="58"/>
  <c r="AB32" i="58"/>
  <c r="Z36" i="58"/>
  <c r="AA36" i="58"/>
  <c r="AB36" i="58"/>
  <c r="Z38" i="58"/>
  <c r="AA38" i="58"/>
  <c r="AB38" i="58"/>
  <c r="Z40" i="58"/>
  <c r="AA40" i="58"/>
  <c r="AB40" i="58"/>
  <c r="AA55" i="58"/>
  <c r="AB55" i="58"/>
  <c r="Z62" i="58"/>
  <c r="AA62" i="58"/>
  <c r="AB62" i="58"/>
  <c r="Z73" i="58"/>
  <c r="AB73" i="58" s="1"/>
  <c r="Z74" i="58"/>
  <c r="AA74" i="58"/>
  <c r="AB74" i="58"/>
  <c r="Z77" i="58"/>
  <c r="AA77" i="58"/>
  <c r="AB77" i="58"/>
  <c r="Z84" i="58"/>
  <c r="AA84" i="58"/>
  <c r="AB84" i="58"/>
  <c r="Z85" i="58"/>
  <c r="AA85" i="58"/>
  <c r="AB85" i="58"/>
  <c r="Z98" i="58"/>
  <c r="AA98" i="58"/>
  <c r="AB98" i="58"/>
  <c r="Z99" i="58"/>
  <c r="AA99" i="58"/>
  <c r="AB99" i="58"/>
  <c r="Z101" i="58"/>
  <c r="AA101" i="58"/>
  <c r="AB101" i="58"/>
  <c r="Z102" i="58"/>
  <c r="AA102" i="58"/>
  <c r="AB102" i="58"/>
  <c r="Z127" i="58"/>
  <c r="AA127" i="58"/>
  <c r="AB127" i="58"/>
  <c r="Z128" i="58"/>
  <c r="AB128" i="58" s="1"/>
  <c r="Z131" i="58"/>
  <c r="AA131" i="58"/>
  <c r="AB131" i="58"/>
  <c r="Z136" i="58"/>
  <c r="AA136" i="58"/>
  <c r="AB136" i="58"/>
  <c r="Z137" i="58"/>
  <c r="AA137" i="58"/>
  <c r="AB137" i="58"/>
  <c r="Z138" i="58"/>
  <c r="AA138" i="58"/>
  <c r="AB138" i="58"/>
  <c r="Z139" i="58"/>
  <c r="AA139" i="58"/>
  <c r="AB139" i="58"/>
  <c r="Z140" i="58"/>
  <c r="AA140" i="58"/>
  <c r="AB140" i="58"/>
  <c r="Z141" i="58"/>
  <c r="Z142" i="58"/>
  <c r="AA142" i="58"/>
  <c r="AB142" i="58"/>
  <c r="Z143" i="58"/>
  <c r="AA143" i="58"/>
  <c r="AB143" i="58"/>
  <c r="Z148" i="58"/>
  <c r="AA148" i="58"/>
  <c r="AB148" i="58"/>
  <c r="Z149" i="58"/>
  <c r="AA149" i="58"/>
  <c r="AB149" i="58"/>
  <c r="Z153" i="58"/>
  <c r="AA153" i="58"/>
  <c r="AB153" i="58"/>
  <c r="Z154" i="58"/>
  <c r="AA154" i="58"/>
  <c r="AB154" i="58"/>
  <c r="Z156" i="58"/>
  <c r="AA156" i="58"/>
  <c r="AB156" i="58"/>
  <c r="Z165" i="58"/>
  <c r="AA165" i="58"/>
  <c r="AB165" i="58"/>
  <c r="W23" i="58"/>
  <c r="W32" i="58"/>
  <c r="W36" i="58"/>
  <c r="W38" i="58"/>
  <c r="W40" i="58"/>
  <c r="W62" i="58"/>
  <c r="W74" i="58"/>
  <c r="W77" i="58"/>
  <c r="W79" i="58"/>
  <c r="AB79" i="58" s="1"/>
  <c r="W84" i="58"/>
  <c r="W85" i="58"/>
  <c r="W98" i="58"/>
  <c r="W99" i="58"/>
  <c r="W101" i="58"/>
  <c r="W102" i="58"/>
  <c r="W131" i="58"/>
  <c r="W136" i="58"/>
  <c r="W137" i="58"/>
  <c r="W138" i="58"/>
  <c r="W139" i="58"/>
  <c r="W140" i="58"/>
  <c r="W142" i="58"/>
  <c r="W143" i="58"/>
  <c r="W145" i="58"/>
  <c r="AB145" i="58" s="1"/>
  <c r="W148" i="58"/>
  <c r="W149" i="58"/>
  <c r="W153" i="58"/>
  <c r="W154" i="58"/>
  <c r="W156" i="58"/>
  <c r="W165" i="58"/>
  <c r="T23" i="58"/>
  <c r="T32" i="58"/>
  <c r="T36" i="58"/>
  <c r="T38" i="58"/>
  <c r="T40" i="58"/>
  <c r="T62" i="58"/>
  <c r="T72" i="58"/>
  <c r="AB72" i="58" s="1"/>
  <c r="T74" i="58"/>
  <c r="T77" i="58"/>
  <c r="T83" i="58"/>
  <c r="AB83" i="58" s="1"/>
  <c r="T84" i="58"/>
  <c r="T85" i="58"/>
  <c r="T98" i="58"/>
  <c r="T99" i="58"/>
  <c r="T101" i="58"/>
  <c r="T102" i="58"/>
  <c r="T131" i="58"/>
  <c r="T136" i="58"/>
  <c r="T137" i="58"/>
  <c r="T138" i="58"/>
  <c r="T139" i="58"/>
  <c r="T140" i="58"/>
  <c r="T141" i="58"/>
  <c r="T142" i="58"/>
  <c r="T143" i="58"/>
  <c r="T148" i="58"/>
  <c r="T149" i="58"/>
  <c r="T153" i="58"/>
  <c r="T154" i="58"/>
  <c r="T156" i="58"/>
  <c r="T165" i="58"/>
  <c r="Q23" i="58"/>
  <c r="Q32" i="58"/>
  <c r="Q38" i="58"/>
  <c r="Q40" i="58"/>
  <c r="Q62" i="58"/>
  <c r="Q74" i="58"/>
  <c r="Q77" i="58"/>
  <c r="Q84" i="58"/>
  <c r="Q85" i="58"/>
  <c r="Q89" i="58"/>
  <c r="AB89" i="58" s="1"/>
  <c r="Q98" i="58"/>
  <c r="Q99" i="58"/>
  <c r="Q101" i="58"/>
  <c r="Q102" i="58"/>
  <c r="Q131" i="58"/>
  <c r="Q136" i="58"/>
  <c r="Q137" i="58"/>
  <c r="Q138" i="58"/>
  <c r="Q139" i="58"/>
  <c r="Q140" i="58"/>
  <c r="Q142" i="58"/>
  <c r="Q143" i="58"/>
  <c r="Q147" i="58"/>
  <c r="AB147" i="58" s="1"/>
  <c r="Q148" i="58"/>
  <c r="Q149" i="58"/>
  <c r="Q153" i="58"/>
  <c r="Q154" i="58"/>
  <c r="Q156" i="58"/>
  <c r="Q165" i="58"/>
  <c r="AB19" i="34" l="1"/>
  <c r="AC19" i="34" s="1"/>
  <c r="R19" i="34"/>
  <c r="O19" i="34"/>
  <c r="Z22" i="58" l="1"/>
  <c r="W22" i="58"/>
  <c r="T22" i="58"/>
  <c r="Q22" i="58"/>
  <c r="AA10" i="34" l="1"/>
  <c r="AB10" i="34"/>
  <c r="AA11" i="34"/>
  <c r="AB11" i="34"/>
  <c r="AA12" i="34"/>
  <c r="AB12" i="34"/>
  <c r="AA14" i="34"/>
  <c r="AB14" i="34"/>
  <c r="AA15" i="34"/>
  <c r="AB15" i="34"/>
  <c r="AA16" i="34"/>
  <c r="AB16" i="34"/>
  <c r="AA18" i="34"/>
  <c r="AB18" i="34"/>
  <c r="AA20" i="34"/>
  <c r="AB20" i="34"/>
  <c r="AA22" i="34"/>
  <c r="AB22" i="34"/>
  <c r="AC22" i="34" s="1"/>
  <c r="AA23" i="34"/>
  <c r="AB23" i="34"/>
  <c r="AA24" i="34"/>
  <c r="AB24" i="34"/>
  <c r="AA25" i="34"/>
  <c r="AB25" i="34"/>
  <c r="AA26" i="34"/>
  <c r="AB26" i="34"/>
  <c r="AA27" i="34"/>
  <c r="AB27" i="34"/>
  <c r="AA28" i="34"/>
  <c r="AB28" i="34"/>
  <c r="AA30" i="34"/>
  <c r="AB30" i="34"/>
  <c r="AA31" i="34"/>
  <c r="AB31" i="34"/>
  <c r="AC31" i="34" s="1"/>
  <c r="AA33" i="34"/>
  <c r="AB33" i="34"/>
  <c r="AC33" i="34" s="1"/>
  <c r="AA34" i="34"/>
  <c r="AB34" i="34"/>
  <c r="AA36" i="34"/>
  <c r="AB36" i="34"/>
  <c r="AC36" i="34" s="1"/>
  <c r="AA37" i="34"/>
  <c r="AB37" i="34"/>
  <c r="AA38" i="34"/>
  <c r="AB38" i="34"/>
  <c r="AC38" i="34" s="1"/>
  <c r="AA39" i="34"/>
  <c r="AB39" i="34"/>
  <c r="AA40" i="34"/>
  <c r="AB40" i="34"/>
  <c r="AA41" i="34"/>
  <c r="AB41" i="34"/>
  <c r="AA42" i="34"/>
  <c r="AB42" i="34"/>
  <c r="AA43" i="34"/>
  <c r="AB43" i="34"/>
  <c r="AC43" i="34" s="1"/>
  <c r="AA44" i="34"/>
  <c r="AB44" i="34"/>
  <c r="AC44" i="34" s="1"/>
  <c r="AA45" i="34"/>
  <c r="AB45" i="34"/>
  <c r="AA47" i="34"/>
  <c r="AB47" i="34"/>
  <c r="X10" i="34"/>
  <c r="X11" i="34"/>
  <c r="X12" i="34"/>
  <c r="X14" i="34"/>
  <c r="X15" i="34"/>
  <c r="X16" i="34"/>
  <c r="X18" i="34"/>
  <c r="X20" i="34"/>
  <c r="X22" i="34"/>
  <c r="X23" i="34"/>
  <c r="X24" i="34"/>
  <c r="X25" i="34"/>
  <c r="X26" i="34"/>
  <c r="X27" i="34"/>
  <c r="X28" i="34"/>
  <c r="X30" i="34"/>
  <c r="X31" i="34"/>
  <c r="X33" i="34"/>
  <c r="X34" i="34"/>
  <c r="X36" i="34"/>
  <c r="X37" i="34"/>
  <c r="X38" i="34"/>
  <c r="X39" i="34"/>
  <c r="X40" i="34"/>
  <c r="X41" i="34"/>
  <c r="X42" i="34"/>
  <c r="X43" i="34"/>
  <c r="X44" i="34"/>
  <c r="X45" i="34"/>
  <c r="X47" i="34"/>
  <c r="U10" i="34"/>
  <c r="U11" i="34"/>
  <c r="U12" i="34"/>
  <c r="U14" i="34"/>
  <c r="U15" i="34"/>
  <c r="U16" i="34"/>
  <c r="U18" i="34"/>
  <c r="U20" i="34"/>
  <c r="U22" i="34"/>
  <c r="U23" i="34"/>
  <c r="U24" i="34"/>
  <c r="U25" i="34"/>
  <c r="U26" i="34"/>
  <c r="U27" i="34"/>
  <c r="U28" i="34"/>
  <c r="U30" i="34"/>
  <c r="U31" i="34"/>
  <c r="U33" i="34"/>
  <c r="U34" i="34"/>
  <c r="U36" i="34"/>
  <c r="U37" i="34"/>
  <c r="U38" i="34"/>
  <c r="U39" i="34"/>
  <c r="U40" i="34"/>
  <c r="U41" i="34"/>
  <c r="U42" i="34"/>
  <c r="U43" i="34"/>
  <c r="U44" i="34"/>
  <c r="U45" i="34"/>
  <c r="U47" i="34"/>
  <c r="R10" i="34"/>
  <c r="R11" i="34"/>
  <c r="R12" i="34"/>
  <c r="R14" i="34"/>
  <c r="R15" i="34"/>
  <c r="R16" i="34"/>
  <c r="R18" i="34"/>
  <c r="R20" i="34"/>
  <c r="R22" i="34"/>
  <c r="R23" i="34"/>
  <c r="R24" i="34"/>
  <c r="R25" i="34"/>
  <c r="R26" i="34"/>
  <c r="R27" i="34"/>
  <c r="R28" i="34"/>
  <c r="R30" i="34"/>
  <c r="R31" i="34"/>
  <c r="R33" i="34"/>
  <c r="R34" i="34"/>
  <c r="R36" i="34"/>
  <c r="R37" i="34"/>
  <c r="R38" i="34"/>
  <c r="R39" i="34"/>
  <c r="R40" i="34"/>
  <c r="R41" i="34"/>
  <c r="R42" i="34"/>
  <c r="R43" i="34"/>
  <c r="R44" i="34"/>
  <c r="R45" i="34"/>
  <c r="R47" i="34"/>
  <c r="O10" i="34"/>
  <c r="O11" i="34"/>
  <c r="O12" i="34"/>
  <c r="O14" i="34"/>
  <c r="O15" i="34"/>
  <c r="O16" i="34"/>
  <c r="O18" i="34"/>
  <c r="O20" i="34"/>
  <c r="O22" i="34"/>
  <c r="O23" i="34"/>
  <c r="O24" i="34"/>
  <c r="O25" i="34"/>
  <c r="O26" i="34"/>
  <c r="O27" i="34"/>
  <c r="O28" i="34"/>
  <c r="O30" i="34"/>
  <c r="O31" i="34"/>
  <c r="O33" i="34"/>
  <c r="O34" i="34"/>
  <c r="O36" i="34"/>
  <c r="O37" i="34"/>
  <c r="O38" i="34"/>
  <c r="O39" i="34"/>
  <c r="O40" i="34"/>
  <c r="O41" i="34"/>
  <c r="O42" i="34"/>
  <c r="O43" i="34"/>
  <c r="O44" i="34"/>
  <c r="O45" i="34"/>
  <c r="O47" i="34"/>
  <c r="F28" i="34" l="1"/>
  <c r="AC28" i="34" s="1"/>
  <c r="F27" i="34"/>
  <c r="AC27" i="34" s="1"/>
  <c r="F30" i="34"/>
  <c r="AC30" i="34" s="1"/>
  <c r="F26" i="34"/>
  <c r="AC26" i="34" s="1"/>
  <c r="F42" i="34"/>
  <c r="AC42" i="34" s="1"/>
  <c r="F40" i="34"/>
  <c r="AC40" i="34" s="1"/>
  <c r="F20" i="34"/>
  <c r="AC20" i="34" s="1"/>
  <c r="F15" i="34"/>
  <c r="AC15" i="34" s="1"/>
  <c r="AC14" i="34" l="1"/>
  <c r="F12" i="34"/>
  <c r="AC12" i="34" s="1"/>
  <c r="F25" i="34"/>
  <c r="AC25" i="34" s="1"/>
  <c r="F34" i="34"/>
  <c r="AC34" i="34" s="1"/>
  <c r="F24" i="34"/>
  <c r="AC24" i="34" s="1"/>
  <c r="F23" i="34" l="1"/>
  <c r="AC23" i="34" s="1"/>
  <c r="F11" i="34"/>
  <c r="AC11" i="34" s="1"/>
  <c r="F16" i="34"/>
  <c r="AC16" i="34" s="1"/>
  <c r="F18" i="34"/>
  <c r="AC18" i="34" s="1"/>
  <c r="U9" i="34" l="1"/>
  <c r="X9" i="34"/>
  <c r="AA9" i="34"/>
  <c r="AB9" i="34"/>
  <c r="R9" i="34"/>
  <c r="O9" i="34"/>
  <c r="F9" i="34"/>
  <c r="F10" i="34"/>
  <c r="AC10" i="34" s="1"/>
  <c r="F37" i="34"/>
  <c r="AC37" i="34" s="1"/>
  <c r="F39" i="34"/>
  <c r="AC39" i="34" s="1"/>
  <c r="F41" i="34"/>
  <c r="AC41" i="34" s="1"/>
  <c r="F45" i="34"/>
  <c r="AC45" i="34" s="1"/>
  <c r="F7" i="34"/>
  <c r="AC47" i="34"/>
  <c r="AA7" i="34"/>
  <c r="AB7" i="34"/>
  <c r="X7" i="34"/>
  <c r="U7" i="34"/>
  <c r="R7" i="34"/>
  <c r="O7" i="34"/>
  <c r="AC9" i="34" l="1"/>
  <c r="AC7" i="34"/>
  <c r="E14" i="64" l="1"/>
  <c r="B14" i="64"/>
  <c r="E14" i="63"/>
  <c r="B14" i="63"/>
  <c r="E14" i="40" l="1"/>
  <c r="B14" i="40"/>
  <c r="E14" i="35"/>
  <c r="B14" i="35"/>
  <c r="E14" i="19"/>
  <c r="B14" i="19"/>
</calcChain>
</file>

<file path=xl/sharedStrings.xml><?xml version="1.0" encoding="utf-8"?>
<sst xmlns="http://schemas.openxmlformats.org/spreadsheetml/2006/main" count="1948" uniqueCount="775">
  <si>
    <t>المجال</t>
  </si>
  <si>
    <t>الهدف الاستراتيجي</t>
  </si>
  <si>
    <t>م</t>
  </si>
  <si>
    <t xml:space="preserve">المؤشر الاستراتيجي </t>
  </si>
  <si>
    <t>المحددات الاستراتيجية</t>
  </si>
  <si>
    <t>النتائج السنوية</t>
  </si>
  <si>
    <t>إجمالي التطبيق الفعلي</t>
  </si>
  <si>
    <t>نسبة التطبيق إلى المستهدف</t>
  </si>
  <si>
    <t>القرءاة الاستراتيجية</t>
  </si>
  <si>
    <t>الوصف</t>
  </si>
  <si>
    <t>المستهدف</t>
  </si>
  <si>
    <t>التطبيق</t>
  </si>
  <si>
    <t>النسبة</t>
  </si>
  <si>
    <t>المستفدين</t>
  </si>
  <si>
    <t xml:space="preserve">الكفاءة الداخلية </t>
  </si>
  <si>
    <t>نسبة رضا المستفيدين من خدمات الجمعية</t>
  </si>
  <si>
    <t>نسبة تطبيق الحوكمة</t>
  </si>
  <si>
    <t>النمو والتعلم</t>
  </si>
  <si>
    <t>ربط الأداء بالإنتاجية والإستراتيجية</t>
  </si>
  <si>
    <t>المالي</t>
  </si>
  <si>
    <t>خريطة التتبع والتقييم التنفيذي</t>
  </si>
  <si>
    <t>الرقم</t>
  </si>
  <si>
    <t>القراءة المستهدفة</t>
  </si>
  <si>
    <t>اسم المشروع</t>
  </si>
  <si>
    <t>رقم المشروع</t>
  </si>
  <si>
    <t xml:space="preserve">التكلفة المالية </t>
  </si>
  <si>
    <t>الخطة A معتمد البلغ المالي</t>
  </si>
  <si>
    <t>الخطة B لم يعتمد المبلغ المالي</t>
  </si>
  <si>
    <t>الربع الأول</t>
  </si>
  <si>
    <t>الربع الثاني</t>
  </si>
  <si>
    <t>الربع الثالث</t>
  </si>
  <si>
    <t>الربع الرابع</t>
  </si>
  <si>
    <t>إجمالي التطبيق</t>
  </si>
  <si>
    <t>قطبية القياس (الوصف)</t>
  </si>
  <si>
    <t>أداة القياس (الشواهد)</t>
  </si>
  <si>
    <t xml:space="preserve">رقم </t>
  </si>
  <si>
    <t xml:space="preserve">الإيرادات المتوقعة </t>
  </si>
  <si>
    <t>المصروفات المتوقعة</t>
  </si>
  <si>
    <t xml:space="preserve">البند </t>
  </si>
  <si>
    <t xml:space="preserve">المبلغ </t>
  </si>
  <si>
    <t>ملحوظة</t>
  </si>
  <si>
    <t>البند</t>
  </si>
  <si>
    <t>الدعم التشغيلي من الوزارة</t>
  </si>
  <si>
    <t>المصروفات التشغيلية والإدارية</t>
  </si>
  <si>
    <t>دعم البرامج والأنشطة من الوزارة</t>
  </si>
  <si>
    <t>مصروفات المشاريع</t>
  </si>
  <si>
    <t>دعم المانحين</t>
  </si>
  <si>
    <t>مصروفات الاستثمار</t>
  </si>
  <si>
    <t xml:space="preserve">التبرعات العامة </t>
  </si>
  <si>
    <t>الفائض المرحل من العام السابق</t>
  </si>
  <si>
    <t>الفائض المتوقع للعام القادم</t>
  </si>
  <si>
    <t>المجاميع</t>
  </si>
  <si>
    <t>بطاقة الموازنة التقديرية للخطة الاستراتيجية لعام 2024</t>
  </si>
  <si>
    <t>البرامج</t>
  </si>
  <si>
    <t xml:space="preserve">مؤشرات التتبع </t>
  </si>
  <si>
    <t>القياس</t>
  </si>
  <si>
    <t>سنة التنفيذ</t>
  </si>
  <si>
    <t xml:space="preserve">اسم المشروع </t>
  </si>
  <si>
    <t xml:space="preserve">خطوات التنفيذ </t>
  </si>
  <si>
    <t>العدد</t>
  </si>
  <si>
    <t>التكلفة</t>
  </si>
  <si>
    <t>ش1</t>
  </si>
  <si>
    <t>ش2</t>
  </si>
  <si>
    <t>ش3</t>
  </si>
  <si>
    <t>ش4</t>
  </si>
  <si>
    <t>ش5</t>
  </si>
  <si>
    <t>ش6</t>
  </si>
  <si>
    <t>ش7</t>
  </si>
  <si>
    <t>ش8</t>
  </si>
  <si>
    <t>ش9</t>
  </si>
  <si>
    <t>ش10</t>
  </si>
  <si>
    <t>ش11</t>
  </si>
  <si>
    <t>ش12</t>
  </si>
  <si>
    <t xml:space="preserve">نسبة الإنجاز </t>
  </si>
  <si>
    <t>2024م</t>
  </si>
  <si>
    <t>2025م</t>
  </si>
  <si>
    <t>2026م</t>
  </si>
  <si>
    <t>2027م</t>
  </si>
  <si>
    <t>عدد الشراكات المستدامة</t>
  </si>
  <si>
    <t>تجويد الإنتاج وإدارة عملياته بفاعلية</t>
  </si>
  <si>
    <t>عدد الجوائز والشهادات</t>
  </si>
  <si>
    <t>نسبة تحقيق الأهداف الإستراتيجية</t>
  </si>
  <si>
    <t>تأهيل المتطوعين وتمكينهم</t>
  </si>
  <si>
    <t>عدد المتطوعين بالجمعية</t>
  </si>
  <si>
    <t>نسبة رضا المتطوعين</t>
  </si>
  <si>
    <t xml:space="preserve">تنمية مصادر الدخل </t>
  </si>
  <si>
    <t>بطاقة الموازنة التقديرية للخطة الاستراتيجية لعام 2026</t>
  </si>
  <si>
    <t>بطاقة الموازنة التقديرية للخطة الاستراتيجية لعام 2027</t>
  </si>
  <si>
    <t xml:space="preserve"> تصحيح تلاوة القرآن الكريم</t>
  </si>
  <si>
    <t>تحفيظ القرآن الكريم</t>
  </si>
  <si>
    <t>غرس تعظيم كتاب الله لدى المجتمع</t>
  </si>
  <si>
    <t>العناية بتعليم تجويد القرآن الكريم</t>
  </si>
  <si>
    <t>إعداد المعلمين والمعلمات للعمل في حلقات القرآن الكريم</t>
  </si>
  <si>
    <t>عدد سنوي</t>
  </si>
  <si>
    <t>عدد اللوائح المطورة</t>
  </si>
  <si>
    <t>عدد العمليات المؤتمتة</t>
  </si>
  <si>
    <t>تراكمي</t>
  </si>
  <si>
    <t>عدد المتبرعين</t>
  </si>
  <si>
    <t>الإيرادات الثابتة</t>
  </si>
  <si>
    <t>الإيرادات المتغيرة</t>
  </si>
  <si>
    <t>عدد المراكز النوعية الجديدة</t>
  </si>
  <si>
    <t>عدد الأطفال المتقنين للقاعدة النورانية والتبيان</t>
  </si>
  <si>
    <t>عدد الحاصلين على السند في التحفة و الجزرية</t>
  </si>
  <si>
    <t>عدد الحملات الإعلامية</t>
  </si>
  <si>
    <t>عدد الفرص الاستثمارية</t>
  </si>
  <si>
    <t>إجمالي مبيعات المتجر الالكتروني</t>
  </si>
  <si>
    <t>نسبة دوران العاملين بالجمعية</t>
  </si>
  <si>
    <t>نسبة الاستدامة المالية</t>
  </si>
  <si>
    <t>عدد العمليات الإدارية الجديدة</t>
  </si>
  <si>
    <t>عدد العمليات الإدارية المحسنة</t>
  </si>
  <si>
    <t>نسبة ترشيد المصروفات</t>
  </si>
  <si>
    <t>عدد ورش العمل للعاملين</t>
  </si>
  <si>
    <t>خريطة التتبع</t>
  </si>
  <si>
    <t>افتتاح حلقات قرآنية في مدارس البنين والبنات</t>
  </si>
  <si>
    <t>دورة تصحيح التلاوة</t>
  </si>
  <si>
    <t>دورة تدريب بالأقران بين المعلمات القدامي والجدد</t>
  </si>
  <si>
    <t>تأهيل المعلمين والمعلمات الجدد</t>
  </si>
  <si>
    <t>برنامج متقن للمعلمات</t>
  </si>
  <si>
    <t>برنامج تعاهدوا الفصل الدراسي الثالث</t>
  </si>
  <si>
    <t>تفعيل وسائل التعليم الالكترونية</t>
  </si>
  <si>
    <t>عدد البرامج المقدمة لمعلمين والمعلمات</t>
  </si>
  <si>
    <t>رابطة خريجي الجمعية</t>
  </si>
  <si>
    <t>رابطة خريجات الجمعية</t>
  </si>
  <si>
    <t>المسابقة المركزية لحفظ القرآن الكريم بين الحلقات</t>
  </si>
  <si>
    <t>إجراءات الأمن والسلامة</t>
  </si>
  <si>
    <t>الصيانة الوقائية والتصحيحية</t>
  </si>
  <si>
    <t>صيانة الأوقاف</t>
  </si>
  <si>
    <t>الاعلام</t>
  </si>
  <si>
    <t>الموارد المالية</t>
  </si>
  <si>
    <t>تحديث المتجر الالكتروني</t>
  </si>
  <si>
    <t>فروع تسويقية للجمعية بالأسواق</t>
  </si>
  <si>
    <t>تقرير</t>
  </si>
  <si>
    <t>لائحة</t>
  </si>
  <si>
    <t>قياس رضا العاملين</t>
  </si>
  <si>
    <t>الاستدامة المالية للجمعية</t>
  </si>
  <si>
    <t xml:space="preserve">نسبة تغطية الكفالات </t>
  </si>
  <si>
    <t>عدد الأوقاف الجديدة</t>
  </si>
  <si>
    <t>مجسم سلسلة الأوقاف</t>
  </si>
  <si>
    <t>تدشين أوقاف جديدة</t>
  </si>
  <si>
    <t>مجسم</t>
  </si>
  <si>
    <t xml:space="preserve">الهدف الأول </t>
  </si>
  <si>
    <t>الهدف الثاني</t>
  </si>
  <si>
    <t>الهدف الثالث</t>
  </si>
  <si>
    <t>الهدف الرابع</t>
  </si>
  <si>
    <t>الهدف الخامس</t>
  </si>
  <si>
    <t>الهدف السادس</t>
  </si>
  <si>
    <t>الهدف السابع</t>
  </si>
  <si>
    <t>الهدف الثامن</t>
  </si>
  <si>
    <t>الهدف التاسع</t>
  </si>
  <si>
    <t>إجمالي نسبة تحقيق الأهداف 2023</t>
  </si>
  <si>
    <t>الإدارة المسؤولة</t>
  </si>
  <si>
    <t>المالية والإدارية</t>
  </si>
  <si>
    <t>الجودة والتطوير</t>
  </si>
  <si>
    <t>المستفيدين</t>
  </si>
  <si>
    <t xml:space="preserve"> عدد البرامج المقدمة للمستفيدين </t>
  </si>
  <si>
    <t xml:space="preserve">الخطة التشغيلية لعام 2024 </t>
  </si>
  <si>
    <t>بطاقة الموازنة التقديرية للخطة الاستراتيجية لعام2025</t>
  </si>
  <si>
    <r>
      <t>بطاقة الموازنة التقديرية للخطة الاستراتيجية لعام</t>
    </r>
    <r>
      <rPr>
        <b/>
        <sz val="16"/>
        <color theme="1"/>
        <rFont val="Traditional Arabic"/>
        <family val="1"/>
      </rPr>
      <t>2028</t>
    </r>
  </si>
  <si>
    <t xml:space="preserve">بطاقة الخطة التنفيذية للعام  2028/2024    </t>
  </si>
  <si>
    <t xml:space="preserve">بطاقة الخطة التنفيذية للعام  2028/2024      </t>
  </si>
  <si>
    <t xml:space="preserve">بطاقة الخطة التنفيذية للعام  2028/2024     </t>
  </si>
  <si>
    <t xml:space="preserve">بطاقة الخطة التنفيذية للعام  2028/2024   </t>
  </si>
  <si>
    <t>البطاقة الاستراتيجية 2024-2028 م</t>
  </si>
  <si>
    <t>2028م</t>
  </si>
  <si>
    <t>نسبة تحقق الأهداف2024</t>
  </si>
  <si>
    <t>المستهدفات</t>
  </si>
  <si>
    <t>الإدارات المتميزة بالإنجاز الربع سنوي</t>
  </si>
  <si>
    <t>تسويق مشاريع نوعية</t>
  </si>
  <si>
    <t>تسويق الاوقاف القائمة والجديدة</t>
  </si>
  <si>
    <t>الماليه والادارية</t>
  </si>
  <si>
    <t>تسويق المنتجات</t>
  </si>
  <si>
    <t>اقامة معارض داخل المدارس</t>
  </si>
  <si>
    <t xml:space="preserve"> تلاوات متميزة على مواقع التواصل 30الف مشاهدة</t>
  </si>
  <si>
    <t xml:space="preserve">تحديث قاعدة بيانات مستفيدي الجمعية  </t>
  </si>
  <si>
    <t xml:space="preserve">عدد المستفيدين 300 </t>
  </si>
  <si>
    <t xml:space="preserve">          عدد المنتجات المباعة 1000</t>
  </si>
  <si>
    <t>تطوير كشك التبرعات</t>
  </si>
  <si>
    <t>زيارة رجال الأعمال ودعم سلسلة الأوقاف</t>
  </si>
  <si>
    <t xml:space="preserve"> تسويق المنتجات في المناسبات</t>
  </si>
  <si>
    <t xml:space="preserve">عضويات الكفلاء بموقع الجمعية  </t>
  </si>
  <si>
    <t xml:space="preserve">طرح البرامج على التجار وشرائح المجتمع  </t>
  </si>
  <si>
    <t>تسويق المساحات الوقفية على الوكالات الإعلانية</t>
  </si>
  <si>
    <t xml:space="preserve">تفعيل التبرع عن طريق الرسائل النصية </t>
  </si>
  <si>
    <t xml:space="preserve">   تحديث قاعدة البيانات الشاملة</t>
  </si>
  <si>
    <t xml:space="preserve">شراكات نوعية لخدمة منسوبي الجمعية </t>
  </si>
  <si>
    <t xml:space="preserve">شراكات دائمة ومتجددة </t>
  </si>
  <si>
    <t>حملة رمضان إعلامية</t>
  </si>
  <si>
    <t>إنشاء لوحة إرشادية للجمعية</t>
  </si>
  <si>
    <t>انشاء استبانة حول ماتقدمه الجمعية من خدمات ونشر الرابط للمستفيدين وتحليل النتائج</t>
  </si>
  <si>
    <t xml:space="preserve">إعداد خطة ترشيد استهلاك الكهرباء والماء </t>
  </si>
  <si>
    <t>اكتمال تطبيق النماذج الإدارية للمجمعات والدور</t>
  </si>
  <si>
    <t>اعداد وتوحيد النماذج الإدارية</t>
  </si>
  <si>
    <t xml:space="preserve">  تحديث موقع الجمعية</t>
  </si>
  <si>
    <t>زيارة المجمعات والدور النسائيه وتقييمها</t>
  </si>
  <si>
    <t>اقامة ورشة عمل للاداريين والاداريات في المجمعات والدور</t>
  </si>
  <si>
    <t>تثقيف منسوبي الجمعية بالجوانب المالية والادارية</t>
  </si>
  <si>
    <t>اعتماد برنامج إداري ومالي مناسب للجمعية</t>
  </si>
  <si>
    <t xml:space="preserve">إعداد نموذج الكتروني لحصرأعمال وانجازات الموظفين            </t>
  </si>
  <si>
    <t>تحديث نماذج الأداء الوظيفي وتطبيقها</t>
  </si>
  <si>
    <t>مشروع الانضباط الوظيفي</t>
  </si>
  <si>
    <t>انشاء مركز للمعلومات</t>
  </si>
  <si>
    <t>أرشفة ملفات الجمعية</t>
  </si>
  <si>
    <t>تطوير اللوائح الداخلية للجمعية</t>
  </si>
  <si>
    <t>مراجعة العمليات الإدارية وتحسينها</t>
  </si>
  <si>
    <t>المشاركة في المنافسات والجوائز على مستوى المملكة</t>
  </si>
  <si>
    <t xml:space="preserve">نشر ثقافة العمل التطوعي </t>
  </si>
  <si>
    <t>عدد الفرص التطوعية</t>
  </si>
  <si>
    <t>توفير فرص تطوعية من خلال الإدارات</t>
  </si>
  <si>
    <t xml:space="preserve">رصد مكامن القوة وتعزيزها والضعف ومعالجتها </t>
  </si>
  <si>
    <t xml:space="preserve">تقرير إنجازات الخطة التشغيلية </t>
  </si>
  <si>
    <t>معيار الامتثال والالتزام</t>
  </si>
  <si>
    <t>معيار السلامة المالية</t>
  </si>
  <si>
    <t>معيار الشفافية والافصاح</t>
  </si>
  <si>
    <t>متابعة منصات المركز الوطني</t>
  </si>
  <si>
    <t xml:space="preserve"> رفع الملف المالي للبرامج الموسمية للإدارة المالية</t>
  </si>
  <si>
    <t>برنامج تحفيز طالب</t>
  </si>
  <si>
    <t>مشروع تصحيح التلاوة (3 حلقات)</t>
  </si>
  <si>
    <t>تصحيح تلاوة سورة الكهف يوم الجمعة (نساء) عن بُعد</t>
  </si>
  <si>
    <t>برنامج حسِّن</t>
  </si>
  <si>
    <t>تصحيح تلاوة عم وتبارك وقد سمع للنساء</t>
  </si>
  <si>
    <t>برنامج الحفظ المكثف (همم)</t>
  </si>
  <si>
    <t>عرض القرآن الكريم للأئمة في رمضان</t>
  </si>
  <si>
    <t>برنامج ختمة في رمضان للحفاظ</t>
  </si>
  <si>
    <t>يوم الهمة 10 لمراجعة الحفظ بنين بنات</t>
  </si>
  <si>
    <t>80000 (رعاية)</t>
  </si>
  <si>
    <t>يوم الهمة 11 لمراجعة الحفظ بنين بنات</t>
  </si>
  <si>
    <t>يوم الهمة 12 لمراجعة الحفظ بنين بنات</t>
  </si>
  <si>
    <t>برنامج تعاهدوا الفصل الدراسي الثاني</t>
  </si>
  <si>
    <t>36000 (رعاية)</t>
  </si>
  <si>
    <t>برنامج تعاهدوا الفصل الدراسي الأول</t>
  </si>
  <si>
    <t>منصة إلكترونية تعليمية</t>
  </si>
  <si>
    <t>تكريم الطلاب والطالبات المجتازين لاختبارات المراحل</t>
  </si>
  <si>
    <t>برنامج سرد (بنات)</t>
  </si>
  <si>
    <t>دورة القاعدة النورانية ومنهج التبيان</t>
  </si>
  <si>
    <t>الحلقات الصيفية (نساء)</t>
  </si>
  <si>
    <t>75000 (رعاية)</t>
  </si>
  <si>
    <t>15000(رعاية)</t>
  </si>
  <si>
    <t>الحلقات الصيفية لحفظ القرآن للرجال</t>
  </si>
  <si>
    <t>30000 (رعاية)</t>
  </si>
  <si>
    <t>الحلقات الصيفية في الضواحي</t>
  </si>
  <si>
    <t>6000 (رعاية)</t>
  </si>
  <si>
    <t>حلقات الصغار الصيفية لحفظ القرآن الكريم للمرحلة الابتدائية</t>
  </si>
  <si>
    <t>35000 (رعاية)</t>
  </si>
  <si>
    <t>برنامج معين الصغار لتصحيح قصار السور الفصل الدراسي الثالث (عشر ذي الحجة)</t>
  </si>
  <si>
    <t>15000 (رعاية)</t>
  </si>
  <si>
    <t>تشغيل 4 مجمعات و 3 دور خلال الإجازة الصيفية</t>
  </si>
  <si>
    <t>24000 (رعاية)</t>
  </si>
  <si>
    <t>عدد الطلاب المتقدمين لاختبارات المراحل</t>
  </si>
  <si>
    <t>تحديث لائحة نظام الاختبارات</t>
  </si>
  <si>
    <t>الإشراف والمتابعة لحلقات النورانية في المجمعات والدور</t>
  </si>
  <si>
    <t>دعم مركز تبيان بالميزانيات المخصصة سنوياً</t>
  </si>
  <si>
    <t>عدد المجمعات والدور الجديدة</t>
  </si>
  <si>
    <t>افتتاح مجمع بحي الجندل</t>
  </si>
  <si>
    <t>افتتاح حلقة بمكتب إشراف الخشيبي</t>
  </si>
  <si>
    <t>افتتاح دار صباحية جديدة</t>
  </si>
  <si>
    <t>عدد المجمعات والدور التي تحتاج إلى تطوير</t>
  </si>
  <si>
    <t>تطوير مجمع تميم الداري</t>
  </si>
  <si>
    <t>تطوير مجمع زيد بن ثابت</t>
  </si>
  <si>
    <t>تطوير مكاتب الإشراف</t>
  </si>
  <si>
    <t>تطوير الدور النسائية</t>
  </si>
  <si>
    <t>البدء في المرحلة الأولى من مشروع المهرة</t>
  </si>
  <si>
    <t>عدد البرامج المقدمة للمعلمين والمعلمات</t>
  </si>
  <si>
    <t>معالجة تعثر الطلاب في اختبارات المراحل</t>
  </si>
  <si>
    <t>ورشة تمكين الصف الثاني</t>
  </si>
  <si>
    <t>ورشة عمل الوقف والابتداء</t>
  </si>
  <si>
    <t>تطوير أداء مشرفي الحلقات</t>
  </si>
  <si>
    <t>لقاء مديري المجمعات والمكاتب</t>
  </si>
  <si>
    <t>لقاء مديرات الدور النسائية الداخلية والخارجية</t>
  </si>
  <si>
    <t>النمو المعرفي لمشرفات الدور</t>
  </si>
  <si>
    <t>برنامج سيرتي</t>
  </si>
  <si>
    <t>قياس أثر البرامج التدريبية</t>
  </si>
  <si>
    <t>برنامج مشكاة لتأهيل معلمات مكاتب الإشراف</t>
  </si>
  <si>
    <t>12000 (رعاية)</t>
  </si>
  <si>
    <t>دورة شرح متن تحفة الأطفال</t>
  </si>
  <si>
    <t>برنامج إحكام المعلمات</t>
  </si>
  <si>
    <t>برنامج زاد التدريبي (ورش عمل) للمعلمين والمعلمات</t>
  </si>
  <si>
    <t>10000 (رعاية)</t>
  </si>
  <si>
    <t>دورة مهارة إدارة الحلقات (ورشة عمل)</t>
  </si>
  <si>
    <t>عقد اللقاء التطويري لمقرئي الجمعية</t>
  </si>
  <si>
    <t>عقد اللقاء التطويري لمعلمي النورانية في المجمعات والدور</t>
  </si>
  <si>
    <t>رابطة الحفاظ</t>
  </si>
  <si>
    <t>حصر الاحتياج من المعلمين وإجراء المقابلات</t>
  </si>
  <si>
    <t>برنامج اصطفاء</t>
  </si>
  <si>
    <t>تطبيق نظام الاختبارات على جميع الطلاب والمعلمين</t>
  </si>
  <si>
    <t>أعداد المستفيدين</t>
  </si>
  <si>
    <t>عدد الشراكات المجتمعية</t>
  </si>
  <si>
    <t>قاعدة بيانات الطلاب والطالبات المتميزين</t>
  </si>
  <si>
    <t>عدد المشاهدات 30ألف في منصة تويتر x</t>
  </si>
  <si>
    <t>زيادة عدد المتابعين إلى 26ألف في منصة تويتر x</t>
  </si>
  <si>
    <t>ورشة مكافحة الارهاب وغسيل الأموال لأعضاء المجلس ومنسوبي الجمعية</t>
  </si>
  <si>
    <t>تحديث الصكوك</t>
  </si>
  <si>
    <t xml:space="preserve"> نشر فرص تطوعية على موقع المنصة</t>
  </si>
  <si>
    <t>استبانات على المنصة</t>
  </si>
  <si>
    <t>امتلاك وقف كل عامين</t>
  </si>
  <si>
    <r>
      <rPr>
        <b/>
        <sz val="72"/>
        <color theme="3"/>
        <rFont val="Traditional Arabic"/>
        <family val="1"/>
      </rPr>
      <t xml:space="preserve">نسبة رضا المستفيدين من خدمات الجمعية </t>
    </r>
    <r>
      <rPr>
        <b/>
        <sz val="72"/>
        <color rgb="FF000000"/>
        <rFont val="Traditional Arabic"/>
        <family val="1"/>
        <charset val="178"/>
      </rPr>
      <t xml:space="preserve">                                      </t>
    </r>
  </si>
  <si>
    <t>سلامة انعقاد الجمعية العمومية</t>
  </si>
  <si>
    <t xml:space="preserve">متابعة تقارير أعمال الجمعية </t>
  </si>
  <si>
    <t>السجلات الإدارية والمالية</t>
  </si>
  <si>
    <t>نموذج الإفصاح</t>
  </si>
  <si>
    <t>الرقابة والمتابعة</t>
  </si>
  <si>
    <t>نظام الرقابة الداخلي</t>
  </si>
  <si>
    <t>المراجع الداخلي واللجان</t>
  </si>
  <si>
    <t xml:space="preserve">التعليمية </t>
  </si>
  <si>
    <t>التعليمية</t>
  </si>
  <si>
    <t>اللوحات المضيئة عدد 2</t>
  </si>
  <si>
    <t xml:space="preserve"> إعداد قاعدة بيانات نشأة الجمعية </t>
  </si>
  <si>
    <t>إقامة معرض يبرز أهداف الجمعية</t>
  </si>
  <si>
    <t>تعريف إعلاميا بمركز الشاطبي بالمجمعات القرآنية</t>
  </si>
  <si>
    <t>مطبوعات إعلامية</t>
  </si>
  <si>
    <t>الرسائل النصية</t>
  </si>
  <si>
    <t>لقاء دوري بجميع منسوبي الجمعية 2 سنوي + ضيافة عامة</t>
  </si>
  <si>
    <t xml:space="preserve"> الحملة الرمضانية  </t>
  </si>
  <si>
    <t>امتلاك حافلة جديدة لنقل الطالبات</t>
  </si>
  <si>
    <t>عدد مجتازي تصحيح تلاوة  3 أجزاء</t>
  </si>
  <si>
    <t>عدد الحفاظ</t>
  </si>
  <si>
    <t>عدد برامج المراجعة</t>
  </si>
  <si>
    <t>عدد المجازين برواية حفص عن عاصم</t>
  </si>
  <si>
    <t>نشر ثقافة التعريف بمركز الإمام الشاطبي</t>
  </si>
  <si>
    <t>ترشيح مشرفين في قسم مكاتب الإشراف</t>
  </si>
  <si>
    <t>برنامج أُترجة لتطوير مشرفات قسم الاختبارات</t>
  </si>
  <si>
    <t xml:space="preserve">التواصل مع المؤسسات المانحة </t>
  </si>
  <si>
    <t>التواصل المستمر مع الكفلاء وارسال التقارير</t>
  </si>
  <si>
    <t>كافل التمييز</t>
  </si>
  <si>
    <t xml:space="preserve">برنامج نماء (مقياس لعدد المتبرعين)                </t>
  </si>
  <si>
    <t>تنمية مصادر الدخل</t>
  </si>
  <si>
    <t>تكريم المعلمين والمعلمات المتميزون في اختبارات المراحل وإنتاجية الحفظ والمراجعة (10 معلم)</t>
  </si>
  <si>
    <t>عدد مجتازي تصحيح  تلاوة  3 أجزاء</t>
  </si>
  <si>
    <t xml:space="preserve">عدد الشراكات المجتمعية </t>
  </si>
  <si>
    <t>برنامج الكتروني مالي وإداري</t>
  </si>
  <si>
    <t>التعاقد مع ثمان معلمين للجان الاختبارات ( 8 معلمين)</t>
  </si>
  <si>
    <t>نسبة</t>
  </si>
  <si>
    <t>أعداد</t>
  </si>
  <si>
    <t>إعداد</t>
  </si>
  <si>
    <t>الوزن النسبي</t>
  </si>
  <si>
    <t>ترشيح مشرف إدارة مجمعات (23 مجمع)</t>
  </si>
  <si>
    <t xml:space="preserve">  تحديث شعار وهوية الجمعية     </t>
  </si>
  <si>
    <t xml:space="preserve">تفعيل ومتابعة الروابط الأربعة(سفراء الخير والإعلاميين والمتطوعين والعاملين في الجمعية)  </t>
  </si>
  <si>
    <t>يوم ضيافة مفتوح 3أيام في السنة</t>
  </si>
  <si>
    <t xml:space="preserve"> التبرعات الالكترونية   </t>
  </si>
  <si>
    <t>9000 (رعاية)</t>
  </si>
  <si>
    <t>2000 (رعاية)</t>
  </si>
  <si>
    <t>تخريج الحفاظ من مركز الشاطبي (طلاب المجمعات)</t>
  </si>
  <si>
    <t>برنامج الإقراء المسند (بنات)</t>
  </si>
  <si>
    <t>12500 (رعاية)</t>
  </si>
  <si>
    <t>5625 (رعاية)</t>
  </si>
  <si>
    <t>25000 (رعاية)</t>
  </si>
  <si>
    <t>3000 (رعاية)</t>
  </si>
  <si>
    <t>5000 (رعاية)</t>
  </si>
  <si>
    <t>برنامج الحلقات عن بُعد</t>
  </si>
  <si>
    <t>45000 (رعاية)</t>
  </si>
  <si>
    <t>إعداد لائحة فتح حلقات لتعليم القاعدة نورانية في المجمعات والدور</t>
  </si>
  <si>
    <t>22000 (رعاية)</t>
  </si>
  <si>
    <t>1000 (رعاية)</t>
  </si>
  <si>
    <t>2250 (رعاية)</t>
  </si>
  <si>
    <t>الإعلان عن البرنامج</t>
  </si>
  <si>
    <t>البدء بتنفيذ البرنامج</t>
  </si>
  <si>
    <t>تسليم التقارير</t>
  </si>
  <si>
    <t>ترشيح 8 معلمَين لمنح السند المتصل للحفاظ</t>
  </si>
  <si>
    <t>تحديد الدور لتنفيذ المشروع</t>
  </si>
  <si>
    <t>تكليف مشرفة لمتابعة المشروع</t>
  </si>
  <si>
    <t xml:space="preserve">اعداد خطة متابعة </t>
  </si>
  <si>
    <t>تنفيذ الحلقة</t>
  </si>
  <si>
    <t xml:space="preserve">استلام تقرير عن التنفيذ وتقديم تغذية راجعه للدور </t>
  </si>
  <si>
    <t>اعداد مسودة تطبيق</t>
  </si>
  <si>
    <t xml:space="preserve">مخاطبة الدور </t>
  </si>
  <si>
    <t xml:space="preserve">متابعة التنفيذ </t>
  </si>
  <si>
    <t>استلام تقارير تنفيذ المشروع</t>
  </si>
  <si>
    <t>اقتراح حي لافتتاح دار صباحية " الراجحية الشمالية"</t>
  </si>
  <si>
    <t xml:space="preserve">معاينة المكان </t>
  </si>
  <si>
    <t>اعداد قائمة مسودة بالكادر الاداري والتعليمي</t>
  </si>
  <si>
    <t xml:space="preserve">اصدار تكليفات </t>
  </si>
  <si>
    <t xml:space="preserve">تحديد مشرفة تعليمية مسؤولة </t>
  </si>
  <si>
    <t>اصدار خطاب تكليف للمشرفة المسؤولة</t>
  </si>
  <si>
    <t xml:space="preserve">تكليف المشرفة التعليمية لمتابعة تنفيذ الحلق في مدارس البنات </t>
  </si>
  <si>
    <t>رسم خطة لتنفيذ المشروع</t>
  </si>
  <si>
    <t xml:space="preserve">مخاطبة المشرفات التعليميات </t>
  </si>
  <si>
    <t>عقد لقاء لاعداد خطة التطوير</t>
  </si>
  <si>
    <t xml:space="preserve">عقد لقاء </t>
  </si>
  <si>
    <t xml:space="preserve">متابعة تنفيذ النتائج وتوصيات اللقاء </t>
  </si>
  <si>
    <t>تحديد مشرفة تعليمية مختصه لتطوير المشرفات</t>
  </si>
  <si>
    <t xml:space="preserve">اعداد قائمة بالعناصر المراد تطويرها </t>
  </si>
  <si>
    <t xml:space="preserve">حصر أبرز الملاحظات من واقع الميدان التي تحتاج الى تطوير </t>
  </si>
  <si>
    <t>تنفيذ لقاء لهذا الغرض من قبل المشرفه المسؤولة</t>
  </si>
  <si>
    <t xml:space="preserve">اعداد مسودة تنفيذ </t>
  </si>
  <si>
    <t>اعداد قائمة الاحتياج من البرامج التي تتعلق بكل فئة</t>
  </si>
  <si>
    <t>مخاطبة شعبة البرامج والتدريب لتنفيذ البرامج حسب الاحتياج</t>
  </si>
  <si>
    <t xml:space="preserve">عقد لقاء وتنفيذ حلقة تنشيطية لكافة الفئات </t>
  </si>
  <si>
    <t xml:space="preserve">تحديد المساجد المستهدفة والرفع بذلك  </t>
  </si>
  <si>
    <t xml:space="preserve">اجراء المقابلات للمعلمين والرفع بذلك </t>
  </si>
  <si>
    <t xml:space="preserve">الإعلان عن المشروع وتحديد بداية الدراسة  </t>
  </si>
  <si>
    <t>تصحيح تلاوة سورة الكهف يوم الجمعة (نساء) عن بعد</t>
  </si>
  <si>
    <t>تحديد المسجد الخاص بالمجمع</t>
  </si>
  <si>
    <t xml:space="preserve">إجراء المقابلات للمعلمين </t>
  </si>
  <si>
    <t>الإعلان عن افتتاح المجمع</t>
  </si>
  <si>
    <t xml:space="preserve">تقييم منسوبي المجمع </t>
  </si>
  <si>
    <t xml:space="preserve">دراسة إنتاجية المجمع </t>
  </si>
  <si>
    <t xml:space="preserve">تحديد التوصيات للتطوير والمعالجة </t>
  </si>
  <si>
    <t xml:space="preserve">استعراض نتائج التجارب للنصات السابقة </t>
  </si>
  <si>
    <t xml:space="preserve">تحديد المنصه المناسبة وفق متطلبات العمل </t>
  </si>
  <si>
    <t xml:space="preserve">الرفع بالتوصيات لادارة الجمعية </t>
  </si>
  <si>
    <t xml:space="preserve">اعداد معايير لتحديد الطلاب المتميزين </t>
  </si>
  <si>
    <t xml:space="preserve">حصر الطلاب المتميزين </t>
  </si>
  <si>
    <t xml:space="preserve">تكوين قاعدة بيانات الكترونية </t>
  </si>
  <si>
    <t xml:space="preserve">الإعلان لمنسوبي المجمعات عن حاجة الجمعية لمشرف إدارة مجمعات </t>
  </si>
  <si>
    <t xml:space="preserve">اجراء المقابلات للمرشحين </t>
  </si>
  <si>
    <t xml:space="preserve">مخاطبة المجمعات والمكاتب عن موعد اللقاء </t>
  </si>
  <si>
    <t>اعداد محاور اللقاء</t>
  </si>
  <si>
    <t xml:space="preserve">دراسة توصيات اللقاء ومتابعة تنفيذها </t>
  </si>
  <si>
    <t>التعاقد مع ثمان معلمين للجان الاختبارات (8 معلمين)</t>
  </si>
  <si>
    <t xml:space="preserve">إعداد قاعدة بيانات للحفاظ </t>
  </si>
  <si>
    <t>تنظيم لقاء للحفاظ</t>
  </si>
  <si>
    <t xml:space="preserve">جمع توصيات اللقاء ودراسة تنفيذها </t>
  </si>
  <si>
    <t xml:space="preserve">عمل مسح ميداني للمجمعات </t>
  </si>
  <si>
    <t xml:space="preserve">تحديد الاجتياج من المعلمين والاعلان </t>
  </si>
  <si>
    <t xml:space="preserve">اجراء المقابلات للمعلمين الجدد </t>
  </si>
  <si>
    <t>فرز أسماء الطلاب و اختيارهم</t>
  </si>
  <si>
    <t xml:space="preserve">بدء عمل البرنامج </t>
  </si>
  <si>
    <t xml:space="preserve">قبول الطلاب </t>
  </si>
  <si>
    <t>قبول الطالبات</t>
  </si>
  <si>
    <t>فرز المسابقات القرآنية</t>
  </si>
  <si>
    <t xml:space="preserve">تكوين فريق عمل للمشروع </t>
  </si>
  <si>
    <t>عقد الاجتماع الأول للمشروع</t>
  </si>
  <si>
    <t>اختيار المواد المزمع نشرها</t>
  </si>
  <si>
    <t>توزيع الدليل التنظيمي للمركز الكترونيا</t>
  </si>
  <si>
    <t xml:space="preserve">تجهيز مادة إعلامية للمركز </t>
  </si>
  <si>
    <t xml:space="preserve">الرفع للإعلام للنشر </t>
  </si>
  <si>
    <t xml:space="preserve">تجهيز ملزمة متكاملة لفكرة المشروع </t>
  </si>
  <si>
    <t>الرفع للموارد المالية للبحث عن راع</t>
  </si>
  <si>
    <t>الإعلان عن البرنامج بعد إيجاد راعٍ</t>
  </si>
  <si>
    <t>اختيار المعلمين و المعلمات</t>
  </si>
  <si>
    <t>بدء عمل البرنامج</t>
  </si>
  <si>
    <t xml:space="preserve">اختيار المعلمين المرشحين للسند  </t>
  </si>
  <si>
    <t>الإعلان عن الاحتياج</t>
  </si>
  <si>
    <t>طرح  استبيان تخصصي  حول حلقات النورانية</t>
  </si>
  <si>
    <t xml:space="preserve">دراسة الاستبيان و تحليله </t>
  </si>
  <si>
    <t>كتابة اللائحة و اعتمادها</t>
  </si>
  <si>
    <t>حصر حلقات النورانية</t>
  </si>
  <si>
    <t>حصر  معلمي و معلمات حلقات النورانية</t>
  </si>
  <si>
    <t>اعداد جدول زمني لزيارة الحلقات</t>
  </si>
  <si>
    <t>رفع التقارير الخاصة بالزيارات</t>
  </si>
  <si>
    <t>استقبال تقارير التبيان الخاصة بالانتاجية</t>
  </si>
  <si>
    <t xml:space="preserve">طلب الاحتياج التشغيلي للمركز </t>
  </si>
  <si>
    <t>الرفع  بطلب دعم المركز بالميزانيات</t>
  </si>
  <si>
    <t>تسليم فواتير المشتريات</t>
  </si>
  <si>
    <t>تكوين فريق عمل لتطوير اداء مشرفي الحلقات</t>
  </si>
  <si>
    <t>عقد اجتماعات لفريق العمل لتطوير الاداء</t>
  </si>
  <si>
    <t>تدوين توصيات فريق العمل والرفع بها</t>
  </si>
  <si>
    <t>متابعة تنفيذ التوصيات</t>
  </si>
  <si>
    <t>حصر مقرئي الجمعية</t>
  </si>
  <si>
    <t>تحديد تاريخ اللقاء  و دعوة المقرئين</t>
  </si>
  <si>
    <t>اعداد البرنامج الزمني للقاء</t>
  </si>
  <si>
    <t xml:space="preserve">عقد اللقاء </t>
  </si>
  <si>
    <t>تحديد تاريخ اللقاء  و دعوة المعلمين</t>
  </si>
  <si>
    <t>عقد اللقاء</t>
  </si>
  <si>
    <r>
      <t xml:space="preserve">حصر معلمي </t>
    </r>
    <r>
      <rPr>
        <b/>
        <sz val="16"/>
        <rFont val="Times New Roman"/>
        <family val="1"/>
      </rPr>
      <t>النورانية</t>
    </r>
  </si>
  <si>
    <t>شرح وتحديد منهج ومسار البرنامج</t>
  </si>
  <si>
    <t>العرض الجماعي للتلاوة</t>
  </si>
  <si>
    <t xml:space="preserve">حصر الطلاب والطالبات المجتازين </t>
  </si>
  <si>
    <t>طباعة شهادات الاجتياز</t>
  </si>
  <si>
    <t>تسليم المجمعات والدور مكافآت الطلاب والطالبات</t>
  </si>
  <si>
    <t>استلام مسيرات المكافآت</t>
  </si>
  <si>
    <t>طباعة اللائحة</t>
  </si>
  <si>
    <t>تكوين لجنة لمراجعة اللائحة</t>
  </si>
  <si>
    <t>تكوين لجنة لمناقشة أسباب التعثر</t>
  </si>
  <si>
    <t>حصر الأمور المساعدة على اجتياز الطالب لاختبار المراحل</t>
  </si>
  <si>
    <t>إرسالها للمجمعات للاستفادة من تجارب الآخرين</t>
  </si>
  <si>
    <t xml:space="preserve">تحديد حاجة القسم للتعاقد مع معلمين </t>
  </si>
  <si>
    <t>الاجتماع بالمعلمين لشرح آلية الاختبارات</t>
  </si>
  <si>
    <t>استخراج إنتاجية المعلمين في اختبارات المراحل</t>
  </si>
  <si>
    <t>تكريم المجمعات والمعلمين في حفل خطابي بداية العام الدراسي القادم</t>
  </si>
  <si>
    <t>المرحلة التأسيسية لمشروع معهد إعداد معلمات القرآن الكريم</t>
  </si>
  <si>
    <t xml:space="preserve">تقييم منسوبي المكاتب </t>
  </si>
  <si>
    <t>دراسة إنتاجية المكاتب</t>
  </si>
  <si>
    <t>تحديد المسجد الخاص بالحلقة</t>
  </si>
  <si>
    <t>إجراء المقابلة الخاصة بمعلم الحلقة</t>
  </si>
  <si>
    <t>الإعلان عن افتتاح الحلقة</t>
  </si>
  <si>
    <t>اجراء المقابلات للمرشحين</t>
  </si>
  <si>
    <t xml:space="preserve">اختيار المشرف المناسب والرفع لادارة الجمعية </t>
  </si>
  <si>
    <t>اختيار المشرفين المناسبين والرفع لادارة الجمعية</t>
  </si>
  <si>
    <t>الإعلان عن حاجة القسم لمشرفين</t>
  </si>
  <si>
    <t>الرفع لإدارة الجمعية لتعيين المعلم</t>
  </si>
  <si>
    <t>توجيه خطاب للدور لشرح الية الحلقة</t>
  </si>
  <si>
    <t>العرض الفردي لكل مشاركة</t>
  </si>
  <si>
    <t>متابعة سير البرنامج</t>
  </si>
  <si>
    <t>رفع التقرير وإقفال الملف</t>
  </si>
  <si>
    <t>اجتماع فريق العمل وتجهيز الإعلان</t>
  </si>
  <si>
    <t>اجتماع فريق العمل وتجهيز النشرة</t>
  </si>
  <si>
    <t>اجتماع فريق العمل وحصر البرامج الموسمية</t>
  </si>
  <si>
    <t>رفع التقارير وإقفال الملف</t>
  </si>
  <si>
    <t>إقفال الملف ورفع التقرير</t>
  </si>
  <si>
    <t>إقفال البرنامج ورفع التقرير</t>
  </si>
  <si>
    <t>شراكات نوعية لخدمة منسوبي الجمعية</t>
  </si>
  <si>
    <t>إعداد قاعدة بيانات نشأت الجمعية</t>
  </si>
  <si>
    <t>تحديث قاعدة بيانات مستفيدي الجمعية</t>
  </si>
  <si>
    <t>إنشاء استبانة حول ما تقدمه الجمعية من خدمات ونشر الرابط للمستفيدين وتحليل النتائج</t>
  </si>
  <si>
    <t>يوم ضيافة مفتوح 3 أيام في السنة</t>
  </si>
  <si>
    <t>حصر الشراكات الموحد</t>
  </si>
  <si>
    <t>توقيع وتحديد الشراكات</t>
  </si>
  <si>
    <t>النشر</t>
  </si>
  <si>
    <t>جمع البيانات</t>
  </si>
  <si>
    <t>التأكد من صحة البيانات</t>
  </si>
  <si>
    <t>طباعة البيانات</t>
  </si>
  <si>
    <t>وضع خطة للحملة الرمضانية</t>
  </si>
  <si>
    <t>تجهيزمتطلبات الحملة</t>
  </si>
  <si>
    <t>تنفيذ أعمال الحملة خلال شهر رمضان</t>
  </si>
  <si>
    <t>طلب الأرقام من الإدارات</t>
  </si>
  <si>
    <t xml:space="preserve">حصر جميع الأرقام </t>
  </si>
  <si>
    <t>إضافتها لموقع الرسائل</t>
  </si>
  <si>
    <t>جمع البيانات المطلوبة</t>
  </si>
  <si>
    <t xml:space="preserve">نشر الاستبيان </t>
  </si>
  <si>
    <t xml:space="preserve">تحليل النتائج </t>
  </si>
  <si>
    <t xml:space="preserve">تحديد اليوم </t>
  </si>
  <si>
    <t xml:space="preserve">الدعوه </t>
  </si>
  <si>
    <t>إقامة البرنامج</t>
  </si>
  <si>
    <t xml:space="preserve">اللوحات المضيئة عدد 2 </t>
  </si>
  <si>
    <t>مخاطبة وكالة العامر للإعلان</t>
  </si>
  <si>
    <t xml:space="preserve">تحديد البرنامج في الشاشة </t>
  </si>
  <si>
    <t>نشر الإعلان في الشاشة</t>
  </si>
  <si>
    <t>ورشة عمل للمعرض</t>
  </si>
  <si>
    <t xml:space="preserve">مخاطبة الإدارات المشاركة </t>
  </si>
  <si>
    <t>إقامة المعرض</t>
  </si>
  <si>
    <t xml:space="preserve">تحديد المطبوعات </t>
  </si>
  <si>
    <t xml:space="preserve">اعتماد العمل </t>
  </si>
  <si>
    <t xml:space="preserve">الطباعة والنشر </t>
  </si>
  <si>
    <t xml:space="preserve">حصر قائمة الأرقام </t>
  </si>
  <si>
    <t xml:space="preserve">وضعها في برنامج الرسائل </t>
  </si>
  <si>
    <t>الإعلان والنشر</t>
  </si>
  <si>
    <t>زيارة المجمعات والدور النسائية وتقييمها</t>
  </si>
  <si>
    <t>ورشة مكافحة الإرهاب وغسيل الأموال لاعضاء المجلس ومنسوبي الجمعية</t>
  </si>
  <si>
    <t>إعداد نموذج الكتروني لحصر اعمال وانجازات الموظفين</t>
  </si>
  <si>
    <t>تحديث موقع الجمعية</t>
  </si>
  <si>
    <t>إنشاء مركز للمعلومات</t>
  </si>
  <si>
    <t>إعداد خطة ترشيد استهلاك الكهرباء والماء</t>
  </si>
  <si>
    <t>اجراء مقابلات لتوظيف معلمة الحلقة</t>
  </si>
  <si>
    <t>إصدار خطاب تكليف للمشرفة</t>
  </si>
  <si>
    <t>تحديد معايير اختيار الدور</t>
  </si>
  <si>
    <t>اختيار الدور المعنية</t>
  </si>
  <si>
    <t>نشر ثقافة العمل التطوعي</t>
  </si>
  <si>
    <t>رصد مكامن القوة وتعزيزها والضعف ومعالجتها</t>
  </si>
  <si>
    <t>تقرير إنجازات الخطة التشغيلية</t>
  </si>
  <si>
    <t>متابعة تقارير أعمال الجمعية</t>
  </si>
  <si>
    <t xml:space="preserve">نموذج الإفصاح </t>
  </si>
  <si>
    <t>نشر فرص تطوعية على موقع المنصة</t>
  </si>
  <si>
    <t>استبانات الاحصائيات على المنصة</t>
  </si>
  <si>
    <t>عقد ورش عمل مع مدراء الادارات</t>
  </si>
  <si>
    <t xml:space="preserve">مراجعة اللائحة التنفيذية
وضع سياسات التنظيم ومواثيقه
 </t>
  </si>
  <si>
    <r>
      <rPr>
        <sz val="10"/>
        <rFont val="Arial"/>
        <family val="2"/>
      </rPr>
      <t>وضع اللائحة التنظيمية 
وضع ضوابط العمل المتوافقة مع اللائحة</t>
    </r>
    <r>
      <rPr>
        <sz val="14"/>
        <rFont val="Arial"/>
        <family val="2"/>
      </rPr>
      <t xml:space="preserve">
</t>
    </r>
  </si>
  <si>
    <t>اقامة ورشة عمل لتثقيف بالعمل التطوعي</t>
  </si>
  <si>
    <t>اقامة دورة لموقع منصة العمل التطوعي</t>
  </si>
  <si>
    <t>النشر المستمر في كل وسائل التواصل للجمعية</t>
  </si>
  <si>
    <t>حصر المبادرات واحتياج الادارات</t>
  </si>
  <si>
    <t>التواصل مع الادارات في الاحتياج للفرص التطوعية</t>
  </si>
  <si>
    <t xml:space="preserve">توفير الفرص والمتطوعين </t>
  </si>
  <si>
    <t>البحث عن المنافسات في وسائل التواصل والجهات الرسمية</t>
  </si>
  <si>
    <t>عند توفر المنافسة تشكيل لجنة للمتابعة</t>
  </si>
  <si>
    <t>اعداد ملف للمشاركة</t>
  </si>
  <si>
    <t>الاطلاع على برامج وانشطة الجمعية</t>
  </si>
  <si>
    <t>تحديد مكامن الخطورة والقوة</t>
  </si>
  <si>
    <t>تقييم المكامن والرفع بها للمجلس</t>
  </si>
  <si>
    <t>الاطلاع على ملفات الادارات وتقييم ادائها</t>
  </si>
  <si>
    <t>اطلاع الادارات على الالية المتواكبه مع الحوكمة</t>
  </si>
  <si>
    <t>وضع خطط مستقبلية في التعاملات المكتبية</t>
  </si>
  <si>
    <t>متابعة اعمال الادارات من خلال المبادرات</t>
  </si>
  <si>
    <t>تقييم الادارات بناء على بطاقة الخطة التنفيذية</t>
  </si>
  <si>
    <t>تجهيز التقرير الختامي والرفع به للمجلس</t>
  </si>
  <si>
    <t xml:space="preserve">متابعة مؤشرات وبطاقة التقييم </t>
  </si>
  <si>
    <t>تحديث الموقع بكل ماهو جديد</t>
  </si>
  <si>
    <t>متابعة تقييم والنشر لكل البطاقات المطلوبة</t>
  </si>
  <si>
    <t>اعداد الملف لتجهيز الاوراق</t>
  </si>
  <si>
    <t xml:space="preserve">مخاطبة الادارات </t>
  </si>
  <si>
    <t xml:space="preserve"> تقارير اللجان
متابعة تقارير المراجع الداخلي
متابعة التقارير الربعية والتاكد من رفعها
تقارير المستفيدين
وتقارير الانجازات
تقارير الخطة التشغيلية
</t>
  </si>
  <si>
    <t xml:space="preserve">مخطابة الادارات لتجهيز ملفات النموذج
التنسيق مع المفوض على المنصة بالمتطلبات ورفعها
الرفع للمجلس لاعتماد النموذج
</t>
  </si>
  <si>
    <t xml:space="preserve">متابعة سجلات الموارد والادارية والمالية
متابعة سجلات الصرف والقبض
متابعة سجلات الدفاتر اليومية والمحاسبية من خلال برنامج  مالي
</t>
  </si>
  <si>
    <t xml:space="preserve">التأكد ﻣن ﺳﻼﻣﺔ الاجراءات 
والمعاملات اﻟﻣﺎﻟﻳﺔ واﻹدارﻳﺔ 
وتدقيق الموازنات والقوائم المالية  
</t>
  </si>
  <si>
    <t xml:space="preserve">مراجعة وتقييم نظم الرقابة الداخلية
تحديد مدى التزام العاملين بسياسات المشروع وإجراءاته.
لقيام بمراجعات منتظمة ودورية للأنشطة المختلفة
 ورفع تقارير بالنتائج والتوصيات إلى الإدارة
</t>
  </si>
  <si>
    <t xml:space="preserve">متابعة شواهد وتقارير الادارات شهريا
تقييم الادارات من خلال نسب الانجاز
الرفع للمجلس التنفيذي لكل ربع في وقته
</t>
  </si>
  <si>
    <t xml:space="preserve">تحديد الفرص المتوافقة مع الخطة التشغيلية
رفع الفرص عن طريق المنصة 
متابعة المتطوعين وانجاز الفرصه
اقفال الفرصه ومنح المتطوعين ساعاتهم التطوعية
</t>
  </si>
  <si>
    <t xml:space="preserve">وضع قاعدة بيانات للمتطوعين
حصر عدد الفرص على المنصة
المتابعة والتواصل مع المتطوعين
نسبة الانجاز والتقييم من خلال المتطوعين
</t>
  </si>
  <si>
    <t>برنامج نماء ( مقياس لعدد المتبرعين )</t>
  </si>
  <si>
    <t>زيارة رجل الأعمال ودعم سلسة الأوقاف</t>
  </si>
  <si>
    <t>تحديث المتجر الإلكتروني</t>
  </si>
  <si>
    <t>عدد المستفيدين 300</t>
  </si>
  <si>
    <t>عدد المنتجات المباعة</t>
  </si>
  <si>
    <t>الاستدامة المالية للجمعيّة</t>
  </si>
  <si>
    <t>تفعيل التبرّع عن طريق الرسائل النصيّة</t>
  </si>
  <si>
    <t>تسويق المنتجات في المناسبات</t>
  </si>
  <si>
    <t>التواصل مع المؤسسات المانحة</t>
  </si>
  <si>
    <t>التبرعات الإلكترونيّة</t>
  </si>
  <si>
    <t>الحملة الرمضانيّة</t>
  </si>
  <si>
    <t>تحديث قاعدة البيانات الشاملة</t>
  </si>
  <si>
    <t>تسويق الأوقاف القائمة والجديدة</t>
  </si>
  <si>
    <t>مجسم سلسلة أوقاف</t>
  </si>
  <si>
    <t>عضويات الكفلاء بموقع الجمعيّة</t>
  </si>
  <si>
    <t>طرح البرامج على التجار وشرائح المجتمع</t>
  </si>
  <si>
    <t>رفع الملف المالي للبرامج الموسمية للإدارة المالية</t>
  </si>
  <si>
    <t>كافل التميّز</t>
  </si>
  <si>
    <t xml:space="preserve">حصر جميع التبرعات </t>
  </si>
  <si>
    <t xml:space="preserve">فرز المتبرعين </t>
  </si>
  <si>
    <t>اعداد ملف للمتبرعين</t>
  </si>
  <si>
    <t xml:space="preserve">تصميم منتج هدية مخصص للطالب </t>
  </si>
  <si>
    <t xml:space="preserve">إضافة المنتج للمتجر </t>
  </si>
  <si>
    <t xml:space="preserve">تسويق المنتج </t>
  </si>
  <si>
    <t>تصميم محتوى لمواقع التواصل</t>
  </si>
  <si>
    <t>التسويق عبر المؤثرين</t>
  </si>
  <si>
    <t>التسويق عبر الفواصل الإعلانية</t>
  </si>
  <si>
    <t>النشر لقاعدة البيانات</t>
  </si>
  <si>
    <t>بنرات إعلانية بالأسواق</t>
  </si>
  <si>
    <t>إعداد المتجر على منصة سلة</t>
  </si>
  <si>
    <t>تصميم هوية المتجر والمنتجات</t>
  </si>
  <si>
    <t>تفعيل خدمة الشحن لخارج الرس</t>
  </si>
  <si>
    <t>تفعيل خدمات المحادثات الفورية</t>
  </si>
  <si>
    <t>ربط خدمة السلات المتروكة</t>
  </si>
  <si>
    <t>تفعيل مقايسس زيارات المتجر</t>
  </si>
  <si>
    <t>رقم واتس اب مخصص للمتجر</t>
  </si>
  <si>
    <t>تنويع قنوات عرض المنتجات</t>
  </si>
  <si>
    <t>تسويق المنتجات والمبادرات</t>
  </si>
  <si>
    <t>رضى المستفيد</t>
  </si>
  <si>
    <t xml:space="preserve">قاعدة البيانات </t>
  </si>
  <si>
    <t xml:space="preserve">تحديث المنتجات </t>
  </si>
  <si>
    <t xml:space="preserve">ابتكار منتجات من المخزون </t>
  </si>
  <si>
    <t>تفعيل خدمة الإهداء الرقمي</t>
  </si>
  <si>
    <t xml:space="preserve">تعدد نقاط التوزيع </t>
  </si>
  <si>
    <t>تغليف المنتجات حسب المناسبة</t>
  </si>
  <si>
    <t>تطوير بطاقات الإهداء</t>
  </si>
  <si>
    <t xml:space="preserve">تجديد العقد </t>
  </si>
  <si>
    <t>نشر تصميم اعلاني كل شهر</t>
  </si>
  <si>
    <t xml:space="preserve">التسويق بالاعياد </t>
  </si>
  <si>
    <t>التسويق بالمقاهي والمطاعم</t>
  </si>
  <si>
    <t xml:space="preserve"> التسويق بالأسواق</t>
  </si>
  <si>
    <t>متابعة الفرص</t>
  </si>
  <si>
    <t>تجهيز ملفات للفرص</t>
  </si>
  <si>
    <t>التقديم على الفرص</t>
  </si>
  <si>
    <t xml:space="preserve">إضافة المبادرات في المتجر </t>
  </si>
  <si>
    <t>خدمات دفع متنوعة</t>
  </si>
  <si>
    <t>إضافة التبرّع السريع</t>
  </si>
  <si>
    <t>انشاء محتوى الحملة</t>
  </si>
  <si>
    <t>تفعيل التسويق الرقمي والإعلان</t>
  </si>
  <si>
    <t xml:space="preserve">تفعيل بوث الجمعية </t>
  </si>
  <si>
    <t>وضع بنرات في مجمعات التسوق</t>
  </si>
  <si>
    <t xml:space="preserve">تنسيق مع المحلات وتوزيع البرشورات </t>
  </si>
  <si>
    <t xml:space="preserve">تنشيط النشر لقاعدة البيانات  </t>
  </si>
  <si>
    <t>إحصاء البرامح</t>
  </si>
  <si>
    <t>إعداد ملف بالبرامج</t>
  </si>
  <si>
    <t>طرحها على التجار والمجتمع</t>
  </si>
  <si>
    <t>تكوين المحتوى</t>
  </si>
  <si>
    <t xml:space="preserve"> تصميم خطوات الاستقطاع</t>
  </si>
  <si>
    <t>طرح المبادرة في المتجر</t>
  </si>
  <si>
    <t>إعداد بطاقة شكر برقم الطالب</t>
  </si>
  <si>
    <t>برمجة قاعدة بيانات كفلاء اكسل</t>
  </si>
  <si>
    <t>نشرها والإعلان عنها سوشال ميديا</t>
  </si>
  <si>
    <t xml:space="preserve">   عرضها على شاشات العامر</t>
  </si>
  <si>
    <t>ربطها بمسابقات رمضانية بالتويتر</t>
  </si>
  <si>
    <t>وضع بنرات عنها في الديرة مول</t>
  </si>
  <si>
    <t>طرحها في البوث + بانر ( الرعاية الراقية )</t>
  </si>
  <si>
    <t>البحث عن فرصه جديده</t>
  </si>
  <si>
    <t>إعداد ملف تسويقي وطرحه على رجال الاعمال والمجتمع</t>
  </si>
  <si>
    <t>إعداد خطة تسويقية لتشغيله للعام كامل</t>
  </si>
  <si>
    <t>وضع شاشة إعلامية بالتعاون مع الإعلام</t>
  </si>
  <si>
    <t>تفعيل الكشك بجميع أوقات المناسبات</t>
  </si>
  <si>
    <t>بعد إستلام الاحتياج إعداد ملف تسويقي</t>
  </si>
  <si>
    <t xml:space="preserve">رفع الملف التسويقي لرجال الاعمال </t>
  </si>
  <si>
    <t>رفع الملف التسويقي للمؤسسات المانحة والمنصات</t>
  </si>
  <si>
    <t xml:space="preserve">أخذ الموافقة من المركز الوطني </t>
  </si>
  <si>
    <t>تحديد المواقع المستهدفه والرفع لها</t>
  </si>
  <si>
    <t xml:space="preserve">تفعيلها على مدار العام </t>
  </si>
  <si>
    <t>حصر جميع الأرقام في الموارد المالية</t>
  </si>
  <si>
    <t>إنشاء قاعدة بيانات سحابية</t>
  </si>
  <si>
    <t>تنمية قاعدة البيانات والاستفاده منها</t>
  </si>
  <si>
    <t>أخذ الموافقة من المجلس</t>
  </si>
  <si>
    <t>تسويقها على رجال الاعمال والمجتمع</t>
  </si>
  <si>
    <t>إعداد خطة للاستدامة المالية</t>
  </si>
  <si>
    <t>إنشاء مخطط للاوقاف في الاستراتيجية</t>
  </si>
  <si>
    <t>إعداد وإخراج المجسم</t>
  </si>
  <si>
    <t xml:space="preserve">إعداد قاعدة بيانات للكفالات  </t>
  </si>
  <si>
    <t>البحث عن نظام للعضويات</t>
  </si>
  <si>
    <t>تسجيل العضويات</t>
  </si>
  <si>
    <t>أخذ الموافقة من المجلس لوقف جديد</t>
  </si>
  <si>
    <t>ربط المبادرة عن طريق الرسائل</t>
  </si>
  <si>
    <t>إعداد الخطة التشغيلية للمبادرة</t>
  </si>
  <si>
    <t>نشر رسائل الـ SMS</t>
  </si>
  <si>
    <t>توزيع منشورات تسويقية بالمقاهي والمطاعم</t>
  </si>
  <si>
    <t xml:space="preserve">   </t>
  </si>
  <si>
    <t xml:space="preserve"> </t>
  </si>
  <si>
    <t>9000 (رعاية) إشراف بنين</t>
  </si>
  <si>
    <t>80000 مراكز نوعية</t>
  </si>
  <si>
    <t>1500 مراكز نوعية</t>
  </si>
  <si>
    <t>36000 (رعاية) البرامج</t>
  </si>
  <si>
    <t>4000 البرامج</t>
  </si>
  <si>
    <t>2000 البرامج</t>
  </si>
  <si>
    <t>80000 (رعاية) البرامج</t>
  </si>
  <si>
    <t>12500 (رعاية) إشراف بنين</t>
  </si>
  <si>
    <t>5625 (رعاية) مكاتب الإشراف</t>
  </si>
  <si>
    <t>0 إشراف بنين</t>
  </si>
  <si>
    <t>0 مكاتب الإشراف</t>
  </si>
  <si>
    <t>3000 مراكز نوعية</t>
  </si>
  <si>
    <t xml:space="preserve">75000 (رعاية) إشراف بنين </t>
  </si>
  <si>
    <t>160000 الاختبارات</t>
  </si>
  <si>
    <t>300 المراكز النوعية</t>
  </si>
  <si>
    <t>5000 (رعاية) البرامج</t>
  </si>
  <si>
    <t xml:space="preserve">15000 (رعاية) البرامج </t>
  </si>
  <si>
    <t>30000 (رعاية) البرامج</t>
  </si>
  <si>
    <t xml:space="preserve">6000 (رعاية) البرامج </t>
  </si>
  <si>
    <t xml:space="preserve">24000 (رعاية) البرامج </t>
  </si>
  <si>
    <t>0 الاختبارات</t>
  </si>
  <si>
    <t>45000 (رعاية) المراكز النوعية</t>
  </si>
  <si>
    <t>25000 (رعاية) المراكز النوعية</t>
  </si>
  <si>
    <t>0 المراكز النوعية</t>
  </si>
  <si>
    <t>15000 المراكز النوعية</t>
  </si>
  <si>
    <t>500 البرامج</t>
  </si>
  <si>
    <t>1000 إشراف بنين</t>
  </si>
  <si>
    <t>11250 مكاتب الإشراف</t>
  </si>
  <si>
    <t>0 البرامج</t>
  </si>
  <si>
    <t>12000 الاختبارات</t>
  </si>
  <si>
    <t xml:space="preserve">5000 (رعاية) البرامج </t>
  </si>
  <si>
    <t>10000 (رعاية) البرامج</t>
  </si>
  <si>
    <t>500 المراكز النوعية</t>
  </si>
  <si>
    <t>2000 (رعاية) المراكز النوعية</t>
  </si>
  <si>
    <t>22000 (رعاية) الاختبارات</t>
  </si>
  <si>
    <t>3000 البرامج النسائية</t>
  </si>
  <si>
    <t xml:space="preserve">2000 (رعاية) البرامج النسائية </t>
  </si>
  <si>
    <r>
      <t>10000 (رعاية</t>
    </r>
    <r>
      <rPr>
        <b/>
        <sz val="11"/>
        <rFont val="Arial"/>
        <family val="2"/>
      </rPr>
      <t>) إشراف بنات</t>
    </r>
  </si>
  <si>
    <t>0 إشراف بنات</t>
  </si>
  <si>
    <r>
      <t>25000 (رعاية</t>
    </r>
    <r>
      <rPr>
        <b/>
        <sz val="11"/>
        <rFont val="Arial"/>
        <family val="2"/>
      </rPr>
      <t>) إشراف بنات</t>
    </r>
  </si>
  <si>
    <t>3000 (رعاية) البرامج النسائية</t>
  </si>
  <si>
    <t>75000 (رعاية) البرامج النسائية</t>
  </si>
  <si>
    <t>35000 (رعاية) البرمج النسائية</t>
  </si>
  <si>
    <t>15000 (رعاية) البرامج النسائية</t>
  </si>
  <si>
    <t>1000 (رعاية) البرامج النسائية</t>
  </si>
  <si>
    <t>12000 (رعاية) البرامج النسائية</t>
  </si>
  <si>
    <t>2250 (رعاية) البرامج النسائية</t>
  </si>
  <si>
    <r>
      <t xml:space="preserve">اجتماع فريق العمل وتجهيز </t>
    </r>
    <r>
      <rPr>
        <b/>
        <sz val="14"/>
        <color rgb="FF00B050"/>
        <rFont val="Arial"/>
        <family val="2"/>
      </rPr>
      <t>الإعلان</t>
    </r>
  </si>
  <si>
    <t xml:space="preserve">  </t>
  </si>
  <si>
    <t>متابعة مؤشرات وبطاقة التقييم</t>
  </si>
  <si>
    <t xml:space="preserve">
تجهيز ملف للمؤشرات وبطاقة التقييم
</t>
  </si>
  <si>
    <t>التواصل مع المالية والموارد لمتابعة الاستثمارات والمؤشرات</t>
  </si>
  <si>
    <t xml:space="preserve">تحديد موضوعات الاجتماع والتوصيات </t>
  </si>
  <si>
    <t xml:space="preserve">
تحضير الاعضاء والرفع بالمحاضر 
</t>
  </si>
  <si>
    <t>المخطابات والمراسلات والانابات</t>
  </si>
  <si>
    <r>
      <t>إ</t>
    </r>
    <r>
      <rPr>
        <b/>
        <sz val="16"/>
        <color rgb="FFFF0000"/>
        <rFont val="Akhbar MT"/>
        <charset val="178"/>
      </rPr>
      <t>عداد لائحة فتح حلقات لتعليم القاعدة نورانية في المجمعات والدور</t>
    </r>
  </si>
  <si>
    <t xml:space="preserve">    </t>
  </si>
  <si>
    <t>استقبال طلبات الصيانة</t>
  </si>
  <si>
    <t>اكمال الطلبات حسب الاولوية</t>
  </si>
  <si>
    <t>عمل عقود صيانة للزرع</t>
  </si>
  <si>
    <t>عمل عقود صيانة انظمة السلامة</t>
  </si>
  <si>
    <t>صيانة دورية 4 مرات في السنه</t>
  </si>
  <si>
    <t>عمل تواريخ كل زيارة على طفايات الحرق</t>
  </si>
  <si>
    <t>اعداد خطة سنوية للصيانة</t>
  </si>
  <si>
    <t>صيانة الدور قبل الدراسة</t>
  </si>
  <si>
    <t>صيانة التكييف قبل دخول الصيف</t>
  </si>
  <si>
    <t>تفويض مكتب هندسي لاستخراج رفع مساحي</t>
  </si>
  <si>
    <t>رفع الصك في ناجز + الرفع المساحي</t>
  </si>
  <si>
    <t>تحديث الصك</t>
  </si>
  <si>
    <t>حصر النماذج التي تحتاج الى مراجعه</t>
  </si>
  <si>
    <t xml:space="preserve">عقد اجتماع لمناقشة تعديل النماذج </t>
  </si>
  <si>
    <t>تعديل النماذج واعتماد العمل بعها</t>
  </si>
  <si>
    <t xml:space="preserve">تحديد جدول زيارة المجمعات والدور النسائية </t>
  </si>
  <si>
    <t>زيارة المجمعات والدور النسائية في نهاية العام</t>
  </si>
  <si>
    <t xml:space="preserve">قامة ورشة عمل للادرايين والاداريات </t>
  </si>
  <si>
    <t xml:space="preserve">حصر المستفيدين </t>
  </si>
  <si>
    <t>تحديد موعد الورشة</t>
  </si>
  <si>
    <t>اقامة الورشة</t>
  </si>
  <si>
    <t xml:space="preserve"> تثقيف منسوبي الجمعية بالجوانب الإدارية في المجمعات والدور</t>
  </si>
  <si>
    <t>تحديد موعد البرنامج</t>
  </si>
  <si>
    <t>اقامة البرنامج</t>
  </si>
  <si>
    <t>حصر النماذج القديمة</t>
  </si>
  <si>
    <t>تحديث النماذج الجديدة وتطبيقها بالزيارات</t>
  </si>
  <si>
    <t>تعريف الموظفين بالمشروع من خلال الدورات السابقة</t>
  </si>
  <si>
    <t>تطبيق الاجراءات لتحقيق الانضباط الوظيفي</t>
  </si>
  <si>
    <t>تم التأجيل بناء على طلب الادارة</t>
  </si>
  <si>
    <t>رفع استفسارات الاقسام</t>
  </si>
  <si>
    <t>الدخول بشكل مستمر</t>
  </si>
  <si>
    <t>اجراء أي طلب عبر المنصة حسب الحاجة</t>
  </si>
  <si>
    <t>تم رفعها لمجلس الادارة</t>
  </si>
  <si>
    <t>تم التاجيل</t>
  </si>
  <si>
    <t>تم احضار عروض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</si>
</sst>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0"/>
      <name val="Arial"/>
      <charset val="178"/>
    </font>
    <font>
      <sz val="48"/>
      <name val="Arial"/>
      <family val="2"/>
    </font>
    <font>
      <sz val="14"/>
      <name val="Arial"/>
      <family val="2"/>
    </font>
    <font>
      <b/>
      <sz val="28"/>
      <name val="Arial"/>
      <family val="2"/>
      <charset val="178"/>
    </font>
    <font>
      <sz val="28"/>
      <name val="Arial"/>
      <family val="2"/>
    </font>
    <font>
      <b/>
      <sz val="36"/>
      <name val="Arial"/>
      <family val="2"/>
      <charset val="178"/>
    </font>
    <font>
      <sz val="36"/>
      <name val="Arial"/>
      <family val="2"/>
      <charset val="178"/>
    </font>
    <font>
      <b/>
      <sz val="14"/>
      <name val="Akhbar MT"/>
      <charset val="178"/>
    </font>
    <font>
      <b/>
      <sz val="36"/>
      <name val="Traditional Arabic"/>
      <family val="1"/>
      <charset val="178"/>
    </font>
    <font>
      <b/>
      <sz val="36"/>
      <name val="Calibri"/>
      <family val="2"/>
      <charset val="178"/>
    </font>
    <font>
      <b/>
      <sz val="72"/>
      <name val="Traditional Arabic"/>
      <family val="1"/>
    </font>
    <font>
      <b/>
      <sz val="22"/>
      <color indexed="9"/>
      <name val="Traditional Arabic"/>
      <family val="1"/>
      <charset val="178"/>
    </font>
    <font>
      <b/>
      <sz val="14"/>
      <name val="Traditional Arabic"/>
      <family val="1"/>
      <charset val="178"/>
    </font>
    <font>
      <b/>
      <sz val="72"/>
      <name val="Traditional Arabic"/>
      <family val="1"/>
      <charset val="178"/>
    </font>
    <font>
      <sz val="16"/>
      <color theme="1"/>
      <name val="Traditional Arabic"/>
      <family val="1"/>
    </font>
    <font>
      <sz val="14"/>
      <color rgb="FF993366"/>
      <name val="Traditional Arabic"/>
      <family val="1"/>
    </font>
    <font>
      <b/>
      <sz val="36"/>
      <color rgb="FF000000"/>
      <name val="Traditional Arabic"/>
      <family val="1"/>
      <charset val="178"/>
    </font>
    <font>
      <b/>
      <sz val="14"/>
      <color rgb="FF000000"/>
      <name val="Traditional Arabic"/>
      <family val="1"/>
      <charset val="178"/>
    </font>
    <font>
      <sz val="14"/>
      <color theme="1"/>
      <name val="AL-Hotham"/>
      <charset val="178"/>
    </font>
    <font>
      <b/>
      <sz val="36"/>
      <color rgb="FFFF0000"/>
      <name val="Arial"/>
      <family val="2"/>
      <charset val="178"/>
    </font>
    <font>
      <b/>
      <sz val="22"/>
      <name val="Traditional Arabic"/>
      <family val="1"/>
    </font>
    <font>
      <b/>
      <sz val="72"/>
      <color rgb="FF000000"/>
      <name val="Traditional Arabic"/>
      <family val="1"/>
      <charset val="178"/>
    </font>
    <font>
      <b/>
      <sz val="18"/>
      <name val="Traditional Arabic"/>
      <family val="1"/>
      <charset val="178"/>
    </font>
    <font>
      <b/>
      <sz val="18"/>
      <color rgb="FF000000"/>
      <name val="Traditional Arabic"/>
      <family val="1"/>
      <charset val="178"/>
    </font>
    <font>
      <b/>
      <sz val="18"/>
      <name val="Traditional Arabic"/>
      <family val="1"/>
    </font>
    <font>
      <b/>
      <sz val="36"/>
      <color theme="1"/>
      <name val="Traditional Arabic"/>
      <family val="1"/>
      <charset val="178"/>
    </font>
    <font>
      <b/>
      <sz val="72"/>
      <color indexed="9"/>
      <name val="Traditional Arabic"/>
      <family val="1"/>
      <charset val="178"/>
    </font>
    <font>
      <b/>
      <sz val="28"/>
      <name val="Traditional Arabic"/>
      <family val="1"/>
    </font>
    <font>
      <sz val="72"/>
      <name val="Arial"/>
      <family val="2"/>
    </font>
    <font>
      <b/>
      <sz val="36"/>
      <color theme="1"/>
      <name val="Arial"/>
      <family val="2"/>
      <charset val="178"/>
    </font>
    <font>
      <b/>
      <sz val="16"/>
      <color theme="1"/>
      <name val="Traditional Arabic"/>
      <family val="1"/>
    </font>
    <font>
      <b/>
      <sz val="26"/>
      <name val="Traditional Arabic"/>
      <family val="1"/>
    </font>
    <font>
      <b/>
      <sz val="14"/>
      <color theme="1"/>
      <name val="Traditional Arabic"/>
      <family val="1"/>
      <charset val="178"/>
    </font>
    <font>
      <b/>
      <sz val="72"/>
      <color rgb="FF7030A0"/>
      <name val="Traditional Arabic"/>
      <family val="1"/>
    </font>
    <font>
      <b/>
      <sz val="72"/>
      <color rgb="FF000000"/>
      <name val="Traditional Arabic"/>
      <family val="1"/>
    </font>
    <font>
      <b/>
      <sz val="72"/>
      <color theme="3"/>
      <name val="Traditional Arabic"/>
      <family val="1"/>
    </font>
    <font>
      <b/>
      <sz val="72"/>
      <color theme="4"/>
      <name val="Traditional Arabic"/>
      <family val="1"/>
    </font>
    <font>
      <b/>
      <u/>
      <sz val="72"/>
      <name val="Traditional Arabic"/>
      <family val="1"/>
      <charset val="178"/>
    </font>
    <font>
      <b/>
      <sz val="48"/>
      <name val="Traditional Arabic"/>
      <family val="1"/>
      <charset val="178"/>
    </font>
    <font>
      <b/>
      <sz val="48"/>
      <name val="Traditional Arabic"/>
      <family val="1"/>
    </font>
    <font>
      <b/>
      <sz val="72"/>
      <color theme="1"/>
      <name val="Traditional Arabic"/>
      <family val="1"/>
    </font>
    <font>
      <b/>
      <sz val="55"/>
      <color theme="1"/>
      <name val="Traditional Arabic"/>
      <family val="1"/>
    </font>
    <font>
      <b/>
      <sz val="48"/>
      <color theme="1"/>
      <name val="Traditional Arabic"/>
      <family val="1"/>
    </font>
    <font>
      <b/>
      <sz val="70"/>
      <color theme="1"/>
      <name val="Traditional Arabic"/>
      <family val="1"/>
    </font>
    <font>
      <b/>
      <sz val="16"/>
      <name val="Akhbar MT"/>
      <charset val="178"/>
    </font>
    <font>
      <b/>
      <sz val="18"/>
      <name val="Akhbar MT"/>
      <charset val="178"/>
    </font>
    <font>
      <b/>
      <sz val="11"/>
      <name val="Akhbar MT"/>
      <charset val="178"/>
    </font>
    <font>
      <b/>
      <sz val="14"/>
      <name val="Arial"/>
      <family val="2"/>
    </font>
    <font>
      <sz val="11"/>
      <name val="Arial"/>
      <family val="2"/>
    </font>
    <font>
      <b/>
      <sz val="16"/>
      <name val="Times New Roman"/>
      <family val="1"/>
    </font>
    <font>
      <b/>
      <sz val="11"/>
      <name val="Arial"/>
      <family val="2"/>
    </font>
    <font>
      <sz val="14"/>
      <name val="Akhbar MT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khbar MT"/>
      <charset val="178"/>
    </font>
    <font>
      <b/>
      <sz val="12"/>
      <name val="Akhbar MT"/>
      <charset val="178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4"/>
      <color rgb="FFFF0000"/>
      <name val="Akhbar MT"/>
      <charset val="178"/>
    </font>
    <font>
      <b/>
      <sz val="14"/>
      <color rgb="FF00B0F0"/>
      <name val="Akhbar MT"/>
      <charset val="178"/>
    </font>
    <font>
      <b/>
      <sz val="14"/>
      <color theme="1"/>
      <name val="Akhbar MT"/>
      <charset val="178"/>
    </font>
    <font>
      <b/>
      <sz val="14"/>
      <color theme="4"/>
      <name val="Akhbar MT"/>
      <charset val="178"/>
    </font>
    <font>
      <b/>
      <sz val="18"/>
      <color rgb="FFFF0000"/>
      <name val="Akhbar MT"/>
      <charset val="178"/>
    </font>
    <font>
      <b/>
      <sz val="18"/>
      <color rgb="FF00B050"/>
      <name val="Akhbar MT"/>
      <charset val="178"/>
    </font>
    <font>
      <b/>
      <sz val="14"/>
      <color rgb="FF00B0F0"/>
      <name val="Arial"/>
      <family val="2"/>
    </font>
    <font>
      <b/>
      <sz val="16"/>
      <color rgb="FFFF0000"/>
      <name val="Akhbar MT"/>
      <charset val="178"/>
    </font>
  </fonts>
  <fills count="3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 readingOrder="2"/>
    </xf>
    <xf numFmtId="3" fontId="14" fillId="0" borderId="4" xfId="0" applyNumberFormat="1" applyFont="1" applyBorder="1" applyAlignment="1">
      <alignment horizontal="center" vertical="center"/>
    </xf>
    <xf numFmtId="9" fontId="12" fillId="10" borderId="4" xfId="0" applyNumberFormat="1" applyFont="1" applyFill="1" applyBorder="1" applyAlignment="1">
      <alignment horizontal="center" vertical="center"/>
    </xf>
    <xf numFmtId="9" fontId="12" fillId="10" borderId="4" xfId="0" applyNumberFormat="1" applyFont="1" applyFill="1" applyBorder="1" applyAlignment="1">
      <alignment horizontal="center" vertical="center" wrapText="1"/>
    </xf>
    <xf numFmtId="3" fontId="12" fillId="10" borderId="4" xfId="0" applyNumberFormat="1" applyFont="1" applyFill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 readingOrder="2"/>
    </xf>
    <xf numFmtId="0" fontId="13" fillId="7" borderId="4" xfId="0" applyFont="1" applyFill="1" applyBorder="1" applyAlignment="1">
      <alignment horizontal="center" vertical="center" wrapText="1" readingOrder="2"/>
    </xf>
    <xf numFmtId="0" fontId="7" fillId="0" borderId="4" xfId="0" applyFont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 readingOrder="2"/>
    </xf>
    <xf numFmtId="0" fontId="15" fillId="5" borderId="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 readingOrder="2"/>
    </xf>
    <xf numFmtId="9" fontId="12" fillId="7" borderId="13" xfId="0" applyNumberFormat="1" applyFont="1" applyFill="1" applyBorder="1" applyAlignment="1">
      <alignment horizontal="center" vertical="center" wrapText="1"/>
    </xf>
    <xf numFmtId="3" fontId="12" fillId="7" borderId="11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14" borderId="4" xfId="0" applyNumberFormat="1" applyFont="1" applyFill="1" applyBorder="1" applyAlignment="1">
      <alignment horizontal="center" vertical="center" wrapText="1"/>
    </xf>
    <xf numFmtId="3" fontId="12" fillId="15" borderId="4" xfId="0" applyNumberFormat="1" applyFont="1" applyFill="1" applyBorder="1" applyAlignment="1">
      <alignment horizontal="center" vertical="center" wrapText="1"/>
    </xf>
    <xf numFmtId="9" fontId="12" fillId="8" borderId="4" xfId="0" applyNumberFormat="1" applyFont="1" applyFill="1" applyBorder="1" applyAlignment="1">
      <alignment horizontal="center" vertical="center" wrapText="1"/>
    </xf>
    <xf numFmtId="3" fontId="12" fillId="9" borderId="4" xfId="0" applyNumberFormat="1" applyFont="1" applyFill="1" applyBorder="1" applyAlignment="1">
      <alignment horizontal="center" vertical="center" wrapText="1"/>
    </xf>
    <xf numFmtId="9" fontId="12" fillId="9" borderId="4" xfId="0" applyNumberFormat="1" applyFont="1" applyFill="1" applyBorder="1" applyAlignment="1">
      <alignment horizontal="center" vertical="center" wrapText="1"/>
    </xf>
    <xf numFmtId="9" fontId="12" fillId="6" borderId="4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 readingOrder="2"/>
    </xf>
    <xf numFmtId="0" fontId="24" fillId="3" borderId="4" xfId="0" applyFont="1" applyFill="1" applyBorder="1" applyAlignment="1">
      <alignment horizontal="center" vertical="center" wrapText="1" readingOrder="2"/>
    </xf>
    <xf numFmtId="0" fontId="23" fillId="14" borderId="4" xfId="0" applyFont="1" applyFill="1" applyBorder="1" applyAlignment="1">
      <alignment horizontal="center" vertical="center" wrapText="1" readingOrder="2"/>
    </xf>
    <xf numFmtId="0" fontId="23" fillId="15" borderId="4" xfId="0" applyFont="1" applyFill="1" applyBorder="1" applyAlignment="1">
      <alignment horizontal="center" vertical="center" wrapText="1" readingOrder="2"/>
    </xf>
    <xf numFmtId="0" fontId="23" fillId="8" borderId="4" xfId="0" applyFont="1" applyFill="1" applyBorder="1" applyAlignment="1">
      <alignment horizontal="center" vertical="center" wrapText="1" readingOrder="2"/>
    </xf>
    <xf numFmtId="0" fontId="23" fillId="9" borderId="4" xfId="0" applyFont="1" applyFill="1" applyBorder="1" applyAlignment="1">
      <alignment horizontal="center" vertical="center" wrapText="1" readingOrder="2"/>
    </xf>
    <xf numFmtId="0" fontId="23" fillId="6" borderId="4" xfId="0" applyFont="1" applyFill="1" applyBorder="1" applyAlignment="1">
      <alignment horizontal="center" vertical="center" wrapText="1" readingOrder="2"/>
    </xf>
    <xf numFmtId="0" fontId="23" fillId="6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center" vertical="center" wrapText="1"/>
    </xf>
    <xf numFmtId="9" fontId="12" fillId="7" borderId="4" xfId="0" applyNumberFormat="1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 readingOrder="2"/>
    </xf>
    <xf numFmtId="9" fontId="12" fillId="7" borderId="8" xfId="0" applyNumberFormat="1" applyFont="1" applyFill="1" applyBorder="1" applyAlignment="1">
      <alignment horizontal="center" vertical="center" wrapText="1"/>
    </xf>
    <xf numFmtId="3" fontId="12" fillId="8" borderId="6" xfId="0" applyNumberFormat="1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 readingOrder="2"/>
    </xf>
    <xf numFmtId="3" fontId="12" fillId="17" borderId="4" xfId="0" applyNumberFormat="1" applyFont="1" applyFill="1" applyBorder="1" applyAlignment="1">
      <alignment horizontal="center" vertical="center" wrapText="1"/>
    </xf>
    <xf numFmtId="0" fontId="23" fillId="18" borderId="4" xfId="0" applyFont="1" applyFill="1" applyBorder="1" applyAlignment="1">
      <alignment horizontal="center" vertical="center" wrapText="1" readingOrder="2"/>
    </xf>
    <xf numFmtId="9" fontId="12" fillId="18" borderId="4" xfId="0" applyNumberFormat="1" applyFont="1" applyFill="1" applyBorder="1" applyAlignment="1">
      <alignment horizontal="center" vertical="center" wrapText="1"/>
    </xf>
    <xf numFmtId="0" fontId="23" fillId="20" borderId="4" xfId="0" applyFont="1" applyFill="1" applyBorder="1" applyAlignment="1">
      <alignment horizontal="center" vertical="center" wrapText="1" readingOrder="2"/>
    </xf>
    <xf numFmtId="0" fontId="22" fillId="20" borderId="4" xfId="0" applyFont="1" applyFill="1" applyBorder="1" applyAlignment="1">
      <alignment horizontal="center" vertical="center" wrapText="1" readingOrder="2"/>
    </xf>
    <xf numFmtId="3" fontId="12" fillId="20" borderId="4" xfId="0" applyNumberFormat="1" applyFont="1" applyFill="1" applyBorder="1" applyAlignment="1">
      <alignment horizontal="center" vertical="center" wrapText="1"/>
    </xf>
    <xf numFmtId="9" fontId="12" fillId="20" borderId="4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 readingOrder="2"/>
    </xf>
    <xf numFmtId="0" fontId="21" fillId="17" borderId="4" xfId="0" applyFont="1" applyFill="1" applyBorder="1" applyAlignment="1">
      <alignment horizontal="center" vertical="center" wrapText="1" readingOrder="2"/>
    </xf>
    <xf numFmtId="0" fontId="21" fillId="8" borderId="4" xfId="0" applyFont="1" applyFill="1" applyBorder="1" applyAlignment="1">
      <alignment horizontal="center" vertical="center" wrapText="1" readingOrder="2"/>
    </xf>
    <xf numFmtId="0" fontId="21" fillId="9" borderId="4" xfId="0" applyFont="1" applyFill="1" applyBorder="1" applyAlignment="1">
      <alignment horizontal="center" vertical="center" wrapText="1" readingOrder="2"/>
    </xf>
    <xf numFmtId="0" fontId="21" fillId="20" borderId="4" xfId="0" applyFont="1" applyFill="1" applyBorder="1" applyAlignment="1">
      <alignment horizontal="center" vertical="center" wrapText="1" readingOrder="2"/>
    </xf>
    <xf numFmtId="0" fontId="13" fillId="20" borderId="4" xfId="0" applyFont="1" applyFill="1" applyBorder="1" applyAlignment="1">
      <alignment horizontal="center" vertical="center" wrapText="1" readingOrder="2"/>
    </xf>
    <xf numFmtId="0" fontId="21" fillId="6" borderId="4" xfId="0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9" fontId="13" fillId="4" borderId="4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 readingOrder="2"/>
    </xf>
    <xf numFmtId="0" fontId="10" fillId="7" borderId="4" xfId="0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/>
    </xf>
    <xf numFmtId="9" fontId="13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10" fontId="13" fillId="7" borderId="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9" fontId="12" fillId="10" borderId="1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10" borderId="0" xfId="0" applyFill="1"/>
    <xf numFmtId="3" fontId="12" fillId="7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3" fontId="32" fillId="3" borderId="4" xfId="0" applyNumberFormat="1" applyFont="1" applyFill="1" applyBorder="1" applyAlignment="1">
      <alignment horizontal="center" vertical="center" wrapText="1"/>
    </xf>
    <xf numFmtId="3" fontId="32" fillId="14" borderId="4" xfId="0" applyNumberFormat="1" applyFont="1" applyFill="1" applyBorder="1" applyAlignment="1">
      <alignment horizontal="center" vertical="center" wrapText="1"/>
    </xf>
    <xf numFmtId="0" fontId="22" fillId="17" borderId="4" xfId="0" applyFont="1" applyFill="1" applyBorder="1" applyAlignment="1">
      <alignment horizontal="center" vertical="center" wrapText="1" readingOrder="2"/>
    </xf>
    <xf numFmtId="0" fontId="13" fillId="4" borderId="6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 readingOrder="2"/>
    </xf>
    <xf numFmtId="0" fontId="13" fillId="0" borderId="4" xfId="0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 wrapText="1" readingOrder="2"/>
    </xf>
    <xf numFmtId="0" fontId="21" fillId="14" borderId="6" xfId="0" applyFont="1" applyFill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9" fontId="12" fillId="15" borderId="4" xfId="0" applyNumberFormat="1" applyFont="1" applyFill="1" applyBorder="1" applyAlignment="1">
      <alignment horizontal="center" vertical="center" wrapText="1"/>
    </xf>
    <xf numFmtId="0" fontId="40" fillId="22" borderId="4" xfId="0" applyFont="1" applyFill="1" applyBorder="1" applyAlignment="1">
      <alignment horizontal="center" vertical="center" wrapText="1" readingOrder="2"/>
    </xf>
    <xf numFmtId="3" fontId="12" fillId="4" borderId="4" xfId="0" applyNumberFormat="1" applyFont="1" applyFill="1" applyBorder="1" applyAlignment="1">
      <alignment horizontal="center" vertical="center"/>
    </xf>
    <xf numFmtId="9" fontId="12" fillId="4" borderId="4" xfId="0" applyNumberFormat="1" applyFont="1" applyFill="1" applyBorder="1" applyAlignment="1">
      <alignment horizontal="center" vertical="center"/>
    </xf>
    <xf numFmtId="9" fontId="12" fillId="4" borderId="4" xfId="0" applyNumberFormat="1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 readingOrder="2"/>
    </xf>
    <xf numFmtId="0" fontId="40" fillId="15" borderId="4" xfId="0" applyFont="1" applyFill="1" applyBorder="1" applyAlignment="1">
      <alignment horizontal="center" vertical="center" wrapText="1" readingOrder="2"/>
    </xf>
    <xf numFmtId="0" fontId="40" fillId="8" borderId="4" xfId="0" applyFont="1" applyFill="1" applyBorder="1" applyAlignment="1">
      <alignment horizontal="center" vertical="center" wrapText="1" readingOrder="2"/>
    </xf>
    <xf numFmtId="0" fontId="40" fillId="6" borderId="6" xfId="0" applyFont="1" applyFill="1" applyBorder="1" applyAlignment="1">
      <alignment horizontal="center" vertical="center" wrapText="1" readingOrder="2"/>
    </xf>
    <xf numFmtId="0" fontId="40" fillId="6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/>
    </xf>
    <xf numFmtId="9" fontId="13" fillId="24" borderId="4" xfId="0" applyNumberFormat="1" applyFont="1" applyFill="1" applyBorder="1" applyAlignment="1">
      <alignment horizontal="center" vertical="center"/>
    </xf>
    <xf numFmtId="0" fontId="38" fillId="24" borderId="4" xfId="0" applyFont="1" applyFill="1" applyBorder="1" applyAlignment="1">
      <alignment horizontal="center" vertical="center"/>
    </xf>
    <xf numFmtId="9" fontId="38" fillId="24" borderId="4" xfId="0" applyNumberFormat="1" applyFont="1" applyFill="1" applyBorder="1" applyAlignment="1">
      <alignment horizontal="center" vertical="center"/>
    </xf>
    <xf numFmtId="9" fontId="13" fillId="7" borderId="4" xfId="0" applyNumberFormat="1" applyFont="1" applyFill="1" applyBorder="1" applyAlignment="1">
      <alignment horizontal="center" vertical="center" wrapText="1"/>
    </xf>
    <xf numFmtId="0" fontId="13" fillId="14" borderId="7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 readingOrder="2"/>
    </xf>
    <xf numFmtId="0" fontId="40" fillId="14" borderId="4" xfId="0" applyFont="1" applyFill="1" applyBorder="1" applyAlignment="1">
      <alignment horizontal="center" vertical="center" wrapText="1" readingOrder="2"/>
    </xf>
    <xf numFmtId="0" fontId="40" fillId="17" borderId="4" xfId="0" applyFont="1" applyFill="1" applyBorder="1" applyAlignment="1">
      <alignment horizontal="center" vertical="center" wrapText="1" readingOrder="2"/>
    </xf>
    <xf numFmtId="0" fontId="41" fillId="17" borderId="4" xfId="0" applyFont="1" applyFill="1" applyBorder="1" applyAlignment="1">
      <alignment horizontal="center" vertical="center" wrapText="1" readingOrder="2"/>
    </xf>
    <xf numFmtId="0" fontId="41" fillId="8" borderId="4" xfId="0" applyFont="1" applyFill="1" applyBorder="1" applyAlignment="1">
      <alignment horizontal="center" vertical="center" wrapText="1" readingOrder="2"/>
    </xf>
    <xf numFmtId="0" fontId="42" fillId="8" borderId="4" xfId="0" applyFont="1" applyFill="1" applyBorder="1" applyAlignment="1">
      <alignment horizontal="center" vertical="center" wrapText="1" readingOrder="2"/>
    </xf>
    <xf numFmtId="0" fontId="40" fillId="9" borderId="4" xfId="0" applyFont="1" applyFill="1" applyBorder="1" applyAlignment="1">
      <alignment horizontal="center" vertical="center"/>
    </xf>
    <xf numFmtId="0" fontId="40" fillId="9" borderId="4" xfId="0" applyFont="1" applyFill="1" applyBorder="1" applyAlignment="1">
      <alignment horizontal="center" vertical="center" wrapText="1" readingOrder="2"/>
    </xf>
    <xf numFmtId="0" fontId="42" fillId="9" borderId="4" xfId="0" applyFont="1" applyFill="1" applyBorder="1" applyAlignment="1">
      <alignment horizontal="center" vertical="center"/>
    </xf>
    <xf numFmtId="0" fontId="40" fillId="20" borderId="4" xfId="0" applyFont="1" applyFill="1" applyBorder="1" applyAlignment="1">
      <alignment horizontal="center" vertical="center" wrapText="1" readingOrder="2"/>
    </xf>
    <xf numFmtId="0" fontId="40" fillId="19" borderId="4" xfId="0" applyFont="1" applyFill="1" applyBorder="1" applyAlignment="1">
      <alignment horizontal="center" vertical="center" wrapText="1" readingOrder="2"/>
    </xf>
    <xf numFmtId="0" fontId="40" fillId="6" borderId="4" xfId="0" applyFont="1" applyFill="1" applyBorder="1" applyAlignment="1">
      <alignment horizontal="center" vertical="center" wrapText="1" readingOrder="2"/>
    </xf>
    <xf numFmtId="9" fontId="22" fillId="3" borderId="8" xfId="0" applyNumberFormat="1" applyFont="1" applyFill="1" applyBorder="1" applyAlignment="1">
      <alignment horizontal="center" vertical="center" wrapText="1"/>
    </xf>
    <xf numFmtId="3" fontId="39" fillId="8" borderId="4" xfId="0" applyNumberFormat="1" applyFont="1" applyFill="1" applyBorder="1" applyAlignment="1">
      <alignment horizontal="center" vertical="center" wrapText="1" readingOrder="2"/>
    </xf>
    <xf numFmtId="0" fontId="43" fillId="17" borderId="4" xfId="0" applyFont="1" applyFill="1" applyBorder="1" applyAlignment="1">
      <alignment horizontal="center" vertical="center" wrapText="1" readingOrder="2"/>
    </xf>
    <xf numFmtId="0" fontId="47" fillId="0" borderId="4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18" fillId="6" borderId="6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27" borderId="4" xfId="0" applyFont="1" applyFill="1" applyBorder="1" applyAlignment="1">
      <alignment horizontal="center" vertical="center"/>
    </xf>
    <xf numFmtId="0" fontId="7" fillId="27" borderId="4" xfId="0" applyFont="1" applyFill="1" applyBorder="1" applyAlignment="1">
      <alignment horizontal="center" vertical="center"/>
    </xf>
    <xf numFmtId="0" fontId="0" fillId="27" borderId="0" xfId="0" applyFill="1"/>
    <xf numFmtId="0" fontId="47" fillId="0" borderId="0" xfId="0" applyFont="1" applyAlignment="1">
      <alignment horizontal="center" vertical="center" wrapText="1"/>
    </xf>
    <xf numFmtId="9" fontId="7" fillId="7" borderId="4" xfId="0" applyNumberFormat="1" applyFont="1" applyFill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51" fillId="7" borderId="4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5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0" fillId="21" borderId="0" xfId="0" applyFill="1"/>
    <xf numFmtId="0" fontId="0" fillId="6" borderId="0" xfId="0" applyFill="1"/>
    <xf numFmtId="0" fontId="58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2" fillId="21" borderId="0" xfId="0" applyFont="1" applyFill="1" applyBorder="1" applyAlignment="1">
      <alignment horizontal="center" vertical="center"/>
    </xf>
    <xf numFmtId="9" fontId="7" fillId="6" borderId="4" xfId="0" applyNumberFormat="1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9" fontId="62" fillId="6" borderId="4" xfId="0" applyNumberFormat="1" applyFont="1" applyFill="1" applyBorder="1" applyAlignment="1">
      <alignment horizontal="center" vertical="center"/>
    </xf>
    <xf numFmtId="9" fontId="61" fillId="7" borderId="4" xfId="0" applyNumberFormat="1" applyFont="1" applyFill="1" applyBorder="1" applyAlignment="1">
      <alignment horizontal="center" vertical="center"/>
    </xf>
    <xf numFmtId="9" fontId="62" fillId="7" borderId="4" xfId="0" applyNumberFormat="1" applyFont="1" applyFill="1" applyBorder="1" applyAlignment="1">
      <alignment horizontal="center" vertical="center"/>
    </xf>
    <xf numFmtId="9" fontId="63" fillId="7" borderId="4" xfId="0" applyNumberFormat="1" applyFont="1" applyFill="1" applyBorder="1" applyAlignment="1">
      <alignment horizontal="center" vertical="center"/>
    </xf>
    <xf numFmtId="9" fontId="64" fillId="7" borderId="4" xfId="0" applyNumberFormat="1" applyFont="1" applyFill="1" applyBorder="1" applyAlignment="1">
      <alignment horizontal="center" vertical="center"/>
    </xf>
    <xf numFmtId="0" fontId="59" fillId="0" borderId="4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9" fontId="22" fillId="6" borderId="6" xfId="0" applyNumberFormat="1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9" fontId="22" fillId="9" borderId="6" xfId="0" applyNumberFormat="1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9" fontId="22" fillId="17" borderId="6" xfId="0" applyNumberFormat="1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17" borderId="5" xfId="0" applyFont="1" applyFill="1" applyBorder="1" applyAlignment="1">
      <alignment horizontal="center" vertical="center" wrapText="1"/>
    </xf>
    <xf numFmtId="9" fontId="22" fillId="18" borderId="6" xfId="0" applyNumberFormat="1" applyFont="1" applyFill="1" applyBorder="1" applyAlignment="1">
      <alignment horizontal="center" vertical="center" wrapText="1"/>
    </xf>
    <xf numFmtId="0" fontId="22" fillId="18" borderId="7" xfId="0" applyFont="1" applyFill="1" applyBorder="1" applyAlignment="1">
      <alignment horizontal="center" vertical="center" wrapText="1"/>
    </xf>
    <xf numFmtId="0" fontId="22" fillId="18" borderId="5" xfId="0" applyFont="1" applyFill="1" applyBorder="1" applyAlignment="1">
      <alignment horizontal="center" vertical="center" wrapText="1"/>
    </xf>
    <xf numFmtId="9" fontId="22" fillId="20" borderId="6" xfId="0" applyNumberFormat="1" applyFont="1" applyFill="1" applyBorder="1" applyAlignment="1">
      <alignment horizontal="center" vertical="center" wrapText="1"/>
    </xf>
    <xf numFmtId="0" fontId="22" fillId="20" borderId="5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3" fontId="12" fillId="10" borderId="8" xfId="0" applyNumberFormat="1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5" fillId="10" borderId="13" xfId="0" applyFont="1" applyFill="1" applyBorder="1" applyAlignment="1">
      <alignment horizontal="center" vertical="center"/>
    </xf>
    <xf numFmtId="0" fontId="25" fillId="10" borderId="17" xfId="0" applyFont="1" applyFill="1" applyBorder="1" applyAlignment="1">
      <alignment horizontal="center" vertical="center"/>
    </xf>
    <xf numFmtId="0" fontId="25" fillId="10" borderId="14" xfId="0" applyFont="1" applyFill="1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31" fillId="14" borderId="4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12" fillId="18" borderId="6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2" fillId="20" borderId="15" xfId="0" applyFont="1" applyFill="1" applyBorder="1" applyAlignment="1">
      <alignment horizontal="center" vertical="center" wrapText="1"/>
    </xf>
    <xf numFmtId="0" fontId="27" fillId="17" borderId="7" xfId="0" applyFont="1" applyFill="1" applyBorder="1" applyAlignment="1">
      <alignment horizontal="center" vertical="center" wrapText="1"/>
    </xf>
    <xf numFmtId="0" fontId="12" fillId="17" borderId="7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 wrapText="1"/>
    </xf>
    <xf numFmtId="0" fontId="22" fillId="20" borderId="6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22" fillId="14" borderId="7" xfId="0" applyFont="1" applyFill="1" applyBorder="1" applyAlignment="1">
      <alignment horizontal="center" vertical="center" wrapText="1"/>
    </xf>
    <xf numFmtId="0" fontId="22" fillId="15" borderId="4" xfId="0" applyFont="1" applyFill="1" applyBorder="1" applyAlignment="1">
      <alignment horizontal="center" vertical="center" wrapText="1"/>
    </xf>
    <xf numFmtId="0" fontId="22" fillId="18" borderId="6" xfId="0" applyFont="1" applyFill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center" vertical="center" wrapText="1"/>
    </xf>
    <xf numFmtId="9" fontId="22" fillId="14" borderId="6" xfId="0" applyNumberFormat="1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9" fontId="22" fillId="15" borderId="6" xfId="0" applyNumberFormat="1" applyFont="1" applyFill="1" applyBorder="1" applyAlignment="1">
      <alignment horizontal="center" vertical="center" wrapText="1"/>
    </xf>
    <xf numFmtId="0" fontId="22" fillId="15" borderId="7" xfId="0" applyFont="1" applyFill="1" applyBorder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center" wrapText="1"/>
    </xf>
    <xf numFmtId="9" fontId="22" fillId="8" borderId="6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9" fontId="13" fillId="3" borderId="6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9" fontId="13" fillId="14" borderId="6" xfId="0" applyNumberFormat="1" applyFont="1" applyFill="1" applyBorder="1" applyAlignment="1">
      <alignment horizontal="center" vertical="center" wrapText="1"/>
    </xf>
    <xf numFmtId="0" fontId="13" fillId="14" borderId="7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9" fontId="13" fillId="15" borderId="6" xfId="0" applyNumberFormat="1" applyFont="1" applyFill="1" applyBorder="1" applyAlignment="1">
      <alignment horizontal="center" vertical="center" wrapText="1"/>
    </xf>
    <xf numFmtId="0" fontId="13" fillId="15" borderId="7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9" fontId="13" fillId="25" borderId="6" xfId="0" applyNumberFormat="1" applyFont="1" applyFill="1" applyBorder="1" applyAlignment="1">
      <alignment horizontal="center" vertical="center" wrapText="1"/>
    </xf>
    <xf numFmtId="0" fontId="13" fillId="25" borderId="7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9" fontId="13" fillId="22" borderId="6" xfId="0" applyNumberFormat="1" applyFont="1" applyFill="1" applyBorder="1" applyAlignment="1">
      <alignment horizontal="center" vertical="center" wrapText="1"/>
    </xf>
    <xf numFmtId="0" fontId="13" fillId="22" borderId="7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9" fontId="13" fillId="9" borderId="7" xfId="0" applyNumberFormat="1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6" borderId="7" xfId="0" applyFont="1" applyFill="1" applyBorder="1" applyAlignment="1">
      <alignment horizontal="center" vertical="center" wrapText="1"/>
    </xf>
    <xf numFmtId="1" fontId="13" fillId="4" borderId="6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5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9" fontId="13" fillId="16" borderId="6" xfId="0" applyNumberFormat="1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9" fontId="13" fillId="20" borderId="6" xfId="0" applyNumberFormat="1" applyFont="1" applyFill="1" applyBorder="1" applyAlignment="1">
      <alignment horizontal="center" vertical="center" wrapText="1"/>
    </xf>
    <xf numFmtId="0" fontId="13" fillId="20" borderId="7" xfId="0" applyFont="1" applyFill="1" applyBorder="1" applyAlignment="1">
      <alignment horizontal="center" vertical="center" wrapText="1"/>
    </xf>
    <xf numFmtId="9" fontId="13" fillId="6" borderId="7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9" fontId="13" fillId="4" borderId="6" xfId="0" applyNumberFormat="1" applyFont="1" applyFill="1" applyBorder="1" applyAlignment="1">
      <alignment horizontal="center" vertical="center" wrapText="1"/>
    </xf>
    <xf numFmtId="9" fontId="13" fillId="4" borderId="7" xfId="0" applyNumberFormat="1" applyFont="1" applyFill="1" applyBorder="1" applyAlignment="1">
      <alignment horizontal="center" vertical="center" wrapText="1"/>
    </xf>
    <xf numFmtId="9" fontId="13" fillId="4" borderId="5" xfId="0" applyNumberFormat="1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 readingOrder="2"/>
    </xf>
    <xf numFmtId="0" fontId="21" fillId="9" borderId="7" xfId="0" applyFont="1" applyFill="1" applyBorder="1" applyAlignment="1">
      <alignment horizontal="center" vertical="center" wrapText="1" readingOrder="2"/>
    </xf>
    <xf numFmtId="0" fontId="21" fillId="9" borderId="5" xfId="0" applyFont="1" applyFill="1" applyBorder="1" applyAlignment="1">
      <alignment horizontal="center" vertical="center" wrapText="1" readingOrder="2"/>
    </xf>
    <xf numFmtId="0" fontId="13" fillId="4" borderId="4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 wrapText="1" readingOrder="2"/>
    </xf>
    <xf numFmtId="0" fontId="40" fillId="6" borderId="7" xfId="0" applyFont="1" applyFill="1" applyBorder="1" applyAlignment="1">
      <alignment horizontal="center" vertical="center" wrapText="1" readingOrder="2"/>
    </xf>
    <xf numFmtId="0" fontId="40" fillId="6" borderId="5" xfId="0" applyFont="1" applyFill="1" applyBorder="1" applyAlignment="1">
      <alignment horizontal="center" vertical="center" wrapText="1" readingOrder="2"/>
    </xf>
    <xf numFmtId="0" fontId="13" fillId="7" borderId="6" xfId="0" applyFont="1" applyFill="1" applyBorder="1" applyAlignment="1">
      <alignment horizontal="center" vertical="center" wrapText="1" readingOrder="2"/>
    </xf>
    <xf numFmtId="0" fontId="13" fillId="7" borderId="7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 wrapText="1" readingOrder="2"/>
    </xf>
    <xf numFmtId="0" fontId="13" fillId="3" borderId="4" xfId="0" applyFont="1" applyFill="1" applyBorder="1" applyAlignment="1">
      <alignment horizontal="center" vertical="center" wrapText="1" readingOrder="2"/>
    </xf>
    <xf numFmtId="0" fontId="40" fillId="15" borderId="6" xfId="0" applyFont="1" applyFill="1" applyBorder="1" applyAlignment="1">
      <alignment horizontal="center" vertical="center" wrapText="1" readingOrder="2"/>
    </xf>
    <xf numFmtId="0" fontId="40" fillId="15" borderId="7" xfId="0" applyFont="1" applyFill="1" applyBorder="1" applyAlignment="1">
      <alignment horizontal="center" vertical="center" wrapText="1" readingOrder="2"/>
    </xf>
    <xf numFmtId="0" fontId="40" fillId="15" borderId="5" xfId="0" applyFont="1" applyFill="1" applyBorder="1" applyAlignment="1">
      <alignment horizontal="center" vertical="center" wrapText="1" readingOrder="2"/>
    </xf>
    <xf numFmtId="0" fontId="40" fillId="17" borderId="6" xfId="0" applyFont="1" applyFill="1" applyBorder="1" applyAlignment="1">
      <alignment horizontal="center" vertical="center" wrapText="1" readingOrder="2"/>
    </xf>
    <xf numFmtId="0" fontId="40" fillId="17" borderId="7" xfId="0" applyFont="1" applyFill="1" applyBorder="1" applyAlignment="1">
      <alignment horizontal="center" vertical="center" wrapText="1" readingOrder="2"/>
    </xf>
    <xf numFmtId="0" fontId="40" fillId="17" borderId="5" xfId="0" applyFont="1" applyFill="1" applyBorder="1" applyAlignment="1">
      <alignment horizontal="center" vertical="center" wrapText="1" readingOrder="2"/>
    </xf>
    <xf numFmtId="3" fontId="13" fillId="4" borderId="4" xfId="0" applyNumberFormat="1" applyFont="1" applyFill="1" applyBorder="1" applyAlignment="1">
      <alignment horizontal="center" vertical="center" wrapText="1"/>
    </xf>
    <xf numFmtId="0" fontId="13" fillId="14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 readingOrder="2"/>
    </xf>
    <xf numFmtId="0" fontId="10" fillId="8" borderId="5" xfId="0" applyFont="1" applyFill="1" applyBorder="1" applyAlignment="1">
      <alignment horizontal="center" vertical="center" wrapText="1" readingOrder="2"/>
    </xf>
    <xf numFmtId="0" fontId="13" fillId="20" borderId="6" xfId="0" applyFont="1" applyFill="1" applyBorder="1" applyAlignment="1">
      <alignment horizontal="center" vertical="center" wrapText="1"/>
    </xf>
    <xf numFmtId="0" fontId="36" fillId="8" borderId="6" xfId="0" applyFont="1" applyFill="1" applyBorder="1" applyAlignment="1">
      <alignment horizontal="center" vertical="center" wrapText="1" readingOrder="2"/>
    </xf>
    <xf numFmtId="0" fontId="36" fillId="8" borderId="5" xfId="0" applyFont="1" applyFill="1" applyBorder="1" applyAlignment="1">
      <alignment horizontal="center" vertical="center" wrapText="1" readingOrder="2"/>
    </xf>
    <xf numFmtId="0" fontId="33" fillId="6" borderId="6" xfId="0" applyFont="1" applyFill="1" applyBorder="1" applyAlignment="1">
      <alignment horizontal="center" vertical="center" wrapText="1" readingOrder="2"/>
    </xf>
    <xf numFmtId="0" fontId="33" fillId="6" borderId="7" xfId="0" applyFont="1" applyFill="1" applyBorder="1" applyAlignment="1">
      <alignment horizontal="center" vertical="center" wrapText="1" readingOrder="2"/>
    </xf>
    <xf numFmtId="0" fontId="33" fillId="6" borderId="5" xfId="0" applyFont="1" applyFill="1" applyBorder="1" applyAlignment="1">
      <alignment horizontal="center" vertical="center" wrapText="1" readingOrder="2"/>
    </xf>
    <xf numFmtId="0" fontId="21" fillId="14" borderId="6" xfId="0" applyFont="1" applyFill="1" applyBorder="1" applyAlignment="1">
      <alignment horizontal="center" vertical="center" wrapText="1" readingOrder="2"/>
    </xf>
    <xf numFmtId="0" fontId="21" fillId="14" borderId="7" xfId="0" applyFont="1" applyFill="1" applyBorder="1" applyAlignment="1">
      <alignment horizontal="center" vertical="center" wrapText="1" readingOrder="2"/>
    </xf>
    <xf numFmtId="0" fontId="21" fillId="14" borderId="5" xfId="0" applyFont="1" applyFill="1" applyBorder="1" applyAlignment="1">
      <alignment horizontal="center" vertical="center" wrapText="1" readingOrder="2"/>
    </xf>
    <xf numFmtId="0" fontId="21" fillId="17" borderId="6" xfId="0" applyFont="1" applyFill="1" applyBorder="1" applyAlignment="1">
      <alignment horizontal="center" vertical="center" wrapText="1" readingOrder="2"/>
    </xf>
    <xf numFmtId="0" fontId="21" fillId="17" borderId="7" xfId="0" applyFont="1" applyFill="1" applyBorder="1" applyAlignment="1">
      <alignment horizontal="center" vertical="center" wrapText="1" readingOrder="2"/>
    </xf>
    <xf numFmtId="0" fontId="21" fillId="17" borderId="5" xfId="0" applyFont="1" applyFill="1" applyBorder="1" applyAlignment="1">
      <alignment horizontal="center" vertical="center" wrapText="1" readingOrder="2"/>
    </xf>
    <xf numFmtId="0" fontId="21" fillId="15" borderId="6" xfId="0" applyFont="1" applyFill="1" applyBorder="1" applyAlignment="1">
      <alignment horizontal="center" vertical="center" wrapText="1" readingOrder="2"/>
    </xf>
    <xf numFmtId="0" fontId="21" fillId="15" borderId="7" xfId="0" applyFont="1" applyFill="1" applyBorder="1" applyAlignment="1">
      <alignment horizontal="center" vertical="center" wrapText="1" readingOrder="2"/>
    </xf>
    <xf numFmtId="0" fontId="13" fillId="15" borderId="4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 wrapText="1" readingOrder="2"/>
    </xf>
    <xf numFmtId="0" fontId="40" fillId="8" borderId="7" xfId="0" applyFont="1" applyFill="1" applyBorder="1" applyAlignment="1">
      <alignment horizontal="center" vertical="center" wrapText="1" readingOrder="2"/>
    </xf>
    <xf numFmtId="0" fontId="40" fillId="8" borderId="5" xfId="0" applyFont="1" applyFill="1" applyBorder="1" applyAlignment="1">
      <alignment horizontal="center" vertical="center" wrapText="1" readingOrder="2"/>
    </xf>
    <xf numFmtId="0" fontId="13" fillId="25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center" vertical="center" wrapText="1" readingOrder="2"/>
    </xf>
    <xf numFmtId="0" fontId="34" fillId="8" borderId="7" xfId="0" applyFont="1" applyFill="1" applyBorder="1" applyAlignment="1">
      <alignment horizontal="center" vertical="center" wrapText="1" readingOrder="2"/>
    </xf>
    <xf numFmtId="0" fontId="21" fillId="8" borderId="7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40" fillId="22" borderId="6" xfId="0" applyFont="1" applyFill="1" applyBorder="1" applyAlignment="1">
      <alignment horizontal="center" vertical="center" wrapText="1" readingOrder="2"/>
    </xf>
    <xf numFmtId="0" fontId="40" fillId="22" borderId="7" xfId="0" applyFont="1" applyFill="1" applyBorder="1" applyAlignment="1">
      <alignment horizontal="center" vertical="center" wrapText="1" readingOrder="2"/>
    </xf>
    <xf numFmtId="0" fontId="40" fillId="22" borderId="5" xfId="0" applyFont="1" applyFill="1" applyBorder="1" applyAlignment="1">
      <alignment horizontal="center" vertical="center" wrapText="1" readingOrder="2"/>
    </xf>
    <xf numFmtId="0" fontId="21" fillId="15" borderId="5" xfId="0" applyFont="1" applyFill="1" applyBorder="1" applyAlignment="1">
      <alignment horizontal="center" vertical="center" wrapText="1" readingOrder="2"/>
    </xf>
    <xf numFmtId="0" fontId="13" fillId="12" borderId="6" xfId="0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4" fontId="13" fillId="12" borderId="4" xfId="0" applyNumberFormat="1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 wrapText="1"/>
    </xf>
    <xf numFmtId="0" fontId="46" fillId="6" borderId="7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>
      <alignment horizontal="center" vertical="center" wrapText="1"/>
    </xf>
    <xf numFmtId="9" fontId="46" fillId="0" borderId="6" xfId="0" applyNumberFormat="1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0" fontId="46" fillId="6" borderId="6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44" fillId="27" borderId="6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56" fillId="7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/>
    </xf>
    <xf numFmtId="0" fontId="2" fillId="29" borderId="7" xfId="0" applyFont="1" applyFill="1" applyBorder="1" applyAlignment="1">
      <alignment horizontal="center" vertical="center"/>
    </xf>
    <xf numFmtId="0" fontId="2" fillId="29" borderId="5" xfId="0" applyFont="1" applyFill="1" applyBorder="1" applyAlignment="1">
      <alignment horizontal="center" vertical="center"/>
    </xf>
    <xf numFmtId="0" fontId="56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55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7" fillId="28" borderId="6" xfId="0" applyFont="1" applyFill="1" applyBorder="1" applyAlignment="1">
      <alignment horizontal="center" vertical="center"/>
    </xf>
    <xf numFmtId="0" fontId="7" fillId="28" borderId="7" xfId="0" applyFont="1" applyFill="1" applyBorder="1" applyAlignment="1">
      <alignment horizontal="center" vertical="center"/>
    </xf>
    <xf numFmtId="0" fontId="2" fillId="28" borderId="7" xfId="0" applyFont="1" applyFill="1" applyBorder="1" applyAlignment="1">
      <alignment horizontal="center" vertical="center"/>
    </xf>
    <xf numFmtId="0" fontId="2" fillId="28" borderId="5" xfId="0" applyFont="1" applyFill="1" applyBorder="1" applyAlignment="1">
      <alignment horizontal="center" vertical="center"/>
    </xf>
    <xf numFmtId="0" fontId="56" fillId="30" borderId="6" xfId="0" applyFont="1" applyFill="1" applyBorder="1" applyAlignment="1">
      <alignment horizontal="center" vertical="center"/>
    </xf>
    <xf numFmtId="0" fontId="56" fillId="30" borderId="7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2" fillId="30" borderId="5" xfId="0" applyFont="1" applyFill="1" applyBorder="1" applyAlignment="1">
      <alignment horizontal="center" vertical="center"/>
    </xf>
    <xf numFmtId="0" fontId="7" fillId="30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56" fillId="28" borderId="6" xfId="0" applyFont="1" applyFill="1" applyBorder="1" applyAlignment="1">
      <alignment horizontal="center" vertical="center"/>
    </xf>
    <xf numFmtId="0" fontId="56" fillId="29" borderId="6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9" defaultPivotStyle="PivotStyleLight16"/>
  <colors>
    <mruColors>
      <color rgb="FFF02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8"/>
  <sheetViews>
    <sheetView rightToLeft="1" view="pageBreakPreview" zoomScale="70" zoomScaleNormal="60" zoomScaleSheetLayoutView="70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B39" sqref="B39:B47"/>
    </sheetView>
  </sheetViews>
  <sheetFormatPr defaultRowHeight="12.75"/>
  <cols>
    <col min="1" max="1" width="24.85546875" customWidth="1"/>
    <col min="2" max="3" width="27.85546875" customWidth="1"/>
    <col min="5" max="5" width="62" customWidth="1"/>
    <col min="6" max="6" width="17.28515625" customWidth="1"/>
    <col min="7" max="7" width="19.42578125" customWidth="1"/>
    <col min="8" max="10" width="15.85546875" customWidth="1"/>
    <col min="11" max="11" width="14.42578125" customWidth="1"/>
    <col min="12" max="12" width="16" customWidth="1"/>
    <col min="13" max="13" width="14" customWidth="1"/>
    <col min="16" max="16" width="15.42578125" customWidth="1"/>
    <col min="18" max="18" width="11.28515625" bestFit="1" customWidth="1"/>
    <col min="19" max="19" width="13.28515625" customWidth="1"/>
    <col min="20" max="21" width="11.28515625" customWidth="1"/>
    <col min="22" max="22" width="16.5703125" customWidth="1"/>
    <col min="23" max="24" width="11.28515625" customWidth="1"/>
    <col min="25" max="25" width="18.28515625" customWidth="1"/>
    <col min="27" max="27" width="11.28515625" bestFit="1" customWidth="1"/>
    <col min="28" max="28" width="12.42578125" customWidth="1"/>
    <col min="29" max="29" width="12.140625" customWidth="1"/>
    <col min="30" max="32" width="9.140625" style="97"/>
  </cols>
  <sheetData>
    <row r="1" spans="1:32" ht="56.25">
      <c r="A1" s="256" t="s">
        <v>162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28" t="s">
        <v>112</v>
      </c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30"/>
    </row>
    <row r="2" spans="1:32" ht="22.5" customHeight="1">
      <c r="A2" s="258" t="s">
        <v>0</v>
      </c>
      <c r="B2" s="259" t="s">
        <v>1</v>
      </c>
      <c r="C2" s="260" t="s">
        <v>333</v>
      </c>
      <c r="D2" s="260" t="s">
        <v>2</v>
      </c>
      <c r="E2" s="259" t="s">
        <v>3</v>
      </c>
      <c r="F2" s="263" t="s">
        <v>4</v>
      </c>
      <c r="G2" s="264"/>
      <c r="H2" s="267" t="s">
        <v>165</v>
      </c>
      <c r="I2" s="268"/>
      <c r="J2" s="268"/>
      <c r="K2" s="268"/>
      <c r="L2" s="268"/>
      <c r="M2" s="236" t="s">
        <v>74</v>
      </c>
      <c r="N2" s="237"/>
      <c r="O2" s="238"/>
      <c r="P2" s="236" t="s">
        <v>75</v>
      </c>
      <c r="Q2" s="237"/>
      <c r="R2" s="238"/>
      <c r="S2" s="282" t="s">
        <v>76</v>
      </c>
      <c r="T2" s="282"/>
      <c r="U2" s="282"/>
      <c r="V2" s="282" t="s">
        <v>77</v>
      </c>
      <c r="W2" s="282"/>
      <c r="X2" s="282"/>
      <c r="Y2" s="236" t="s">
        <v>163</v>
      </c>
      <c r="Z2" s="237"/>
      <c r="AA2" s="238"/>
      <c r="AB2" s="243" t="s">
        <v>5</v>
      </c>
      <c r="AC2" s="252"/>
      <c r="AD2" s="243" t="s">
        <v>164</v>
      </c>
      <c r="AE2" s="244"/>
      <c r="AF2" s="244"/>
    </row>
    <row r="3" spans="1:32" ht="12.75" customHeight="1">
      <c r="A3" s="258"/>
      <c r="B3" s="259"/>
      <c r="C3" s="261"/>
      <c r="D3" s="261"/>
      <c r="E3" s="259"/>
      <c r="F3" s="265"/>
      <c r="G3" s="266"/>
      <c r="H3" s="268"/>
      <c r="I3" s="268"/>
      <c r="J3" s="268"/>
      <c r="K3" s="268"/>
      <c r="L3" s="268"/>
      <c r="M3" s="239"/>
      <c r="N3" s="240"/>
      <c r="O3" s="241"/>
      <c r="P3" s="239"/>
      <c r="Q3" s="240"/>
      <c r="R3" s="241"/>
      <c r="S3" s="282"/>
      <c r="T3" s="282"/>
      <c r="U3" s="282"/>
      <c r="V3" s="282"/>
      <c r="W3" s="282"/>
      <c r="X3" s="282"/>
      <c r="Y3" s="273"/>
      <c r="Z3" s="274"/>
      <c r="AA3" s="275"/>
      <c r="AB3" s="253" t="s">
        <v>6</v>
      </c>
      <c r="AC3" s="214" t="s">
        <v>7</v>
      </c>
      <c r="AD3" s="214" t="s">
        <v>140</v>
      </c>
      <c r="AE3" s="215"/>
      <c r="AF3" s="215"/>
    </row>
    <row r="4" spans="1:32" ht="12.75" customHeight="1">
      <c r="A4" s="258"/>
      <c r="B4" s="259"/>
      <c r="C4" s="261"/>
      <c r="D4" s="261"/>
      <c r="E4" s="259"/>
      <c r="F4" s="260" t="s">
        <v>8</v>
      </c>
      <c r="G4" s="260" t="s">
        <v>9</v>
      </c>
      <c r="H4" s="269">
        <v>2024</v>
      </c>
      <c r="I4" s="269">
        <v>2025</v>
      </c>
      <c r="J4" s="268">
        <v>2026</v>
      </c>
      <c r="K4" s="269">
        <v>2027</v>
      </c>
      <c r="L4" s="269">
        <v>2028</v>
      </c>
      <c r="M4" s="234" t="s">
        <v>10</v>
      </c>
      <c r="N4" s="234" t="s">
        <v>11</v>
      </c>
      <c r="O4" s="234" t="s">
        <v>12</v>
      </c>
      <c r="P4" s="234" t="s">
        <v>10</v>
      </c>
      <c r="Q4" s="234" t="s">
        <v>11</v>
      </c>
      <c r="R4" s="234" t="s">
        <v>12</v>
      </c>
      <c r="S4" s="234" t="s">
        <v>10</v>
      </c>
      <c r="T4" s="234" t="s">
        <v>11</v>
      </c>
      <c r="U4" s="234" t="s">
        <v>12</v>
      </c>
      <c r="V4" s="234" t="s">
        <v>10</v>
      </c>
      <c r="W4" s="234" t="s">
        <v>11</v>
      </c>
      <c r="X4" s="234" t="s">
        <v>12</v>
      </c>
      <c r="Y4" s="234" t="s">
        <v>10</v>
      </c>
      <c r="Z4" s="234" t="s">
        <v>11</v>
      </c>
      <c r="AA4" s="234" t="s">
        <v>12</v>
      </c>
      <c r="AB4" s="254"/>
      <c r="AC4" s="217"/>
      <c r="AD4" s="217"/>
      <c r="AE4" s="218"/>
      <c r="AF4" s="218"/>
    </row>
    <row r="5" spans="1:32" ht="63.75" customHeight="1">
      <c r="A5" s="258"/>
      <c r="B5" s="259"/>
      <c r="C5" s="262"/>
      <c r="D5" s="262"/>
      <c r="E5" s="259"/>
      <c r="F5" s="262"/>
      <c r="G5" s="262"/>
      <c r="H5" s="270"/>
      <c r="I5" s="270"/>
      <c r="J5" s="268"/>
      <c r="K5" s="270"/>
      <c r="L5" s="270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55"/>
      <c r="AC5" s="233"/>
      <c r="AD5" s="233"/>
      <c r="AE5" s="245"/>
      <c r="AF5" s="245"/>
    </row>
    <row r="6" spans="1:32" ht="36.75" customHeight="1">
      <c r="A6" s="280" t="s">
        <v>13</v>
      </c>
      <c r="B6" s="102" t="s">
        <v>88</v>
      </c>
      <c r="C6" s="146">
        <v>0.2</v>
      </c>
      <c r="D6" s="59">
        <v>1</v>
      </c>
      <c r="E6" s="52" t="s">
        <v>326</v>
      </c>
      <c r="F6" s="41">
        <f>H6+I6+J6+K6+L6</f>
        <v>820</v>
      </c>
      <c r="G6" s="39" t="s">
        <v>93</v>
      </c>
      <c r="H6" s="105">
        <v>140</v>
      </c>
      <c r="I6" s="42">
        <v>150</v>
      </c>
      <c r="J6" s="42">
        <v>160</v>
      </c>
      <c r="K6" s="42">
        <v>170</v>
      </c>
      <c r="L6" s="42">
        <v>200</v>
      </c>
      <c r="M6" s="30">
        <v>140</v>
      </c>
      <c r="N6" s="30"/>
      <c r="O6" s="28">
        <f t="shared" ref="O6" si="0">N6/M6</f>
        <v>0</v>
      </c>
      <c r="P6" s="30">
        <v>150</v>
      </c>
      <c r="Q6" s="30"/>
      <c r="R6" s="28">
        <f t="shared" ref="R6" si="1">Q6/P6</f>
        <v>0</v>
      </c>
      <c r="S6" s="30">
        <v>160</v>
      </c>
      <c r="T6" s="30"/>
      <c r="U6" s="28">
        <f t="shared" ref="U6" si="2">T6/S6</f>
        <v>0</v>
      </c>
      <c r="V6" s="30">
        <v>170</v>
      </c>
      <c r="W6" s="30"/>
      <c r="X6" s="28">
        <f t="shared" ref="X6" si="3">W6/V6</f>
        <v>0</v>
      </c>
      <c r="Y6" s="30">
        <v>200</v>
      </c>
      <c r="Z6" s="30"/>
      <c r="AA6" s="28">
        <f t="shared" ref="AA6" si="4">Z6/Y6</f>
        <v>0</v>
      </c>
      <c r="AB6" s="31">
        <f t="shared" ref="AB6" si="5">Z6+W6+T6+Q6+N6</f>
        <v>0</v>
      </c>
      <c r="AC6" s="96">
        <f t="shared" ref="AC6" si="6">AB6/F6</f>
        <v>0</v>
      </c>
      <c r="AD6" s="222" t="e">
        <f>AVERAGE(N6:N6)</f>
        <v>#DIV/0!</v>
      </c>
      <c r="AE6" s="223"/>
      <c r="AF6" s="224"/>
    </row>
    <row r="7" spans="1:32" ht="29.25">
      <c r="A7" s="281"/>
      <c r="B7" s="285" t="s">
        <v>89</v>
      </c>
      <c r="C7" s="290">
        <v>0.15</v>
      </c>
      <c r="D7" s="59">
        <v>2</v>
      </c>
      <c r="E7" s="53" t="s">
        <v>314</v>
      </c>
      <c r="F7" s="41">
        <f t="shared" ref="F7:F46" si="7">H7+I7+J7+K7+L7</f>
        <v>612</v>
      </c>
      <c r="G7" s="39" t="s">
        <v>93</v>
      </c>
      <c r="H7" s="106">
        <v>102</v>
      </c>
      <c r="I7" s="43">
        <v>110</v>
      </c>
      <c r="J7" s="43">
        <v>120</v>
      </c>
      <c r="K7" s="43">
        <v>130</v>
      </c>
      <c r="L7" s="43">
        <v>150</v>
      </c>
      <c r="M7" s="30">
        <v>102</v>
      </c>
      <c r="N7" s="30"/>
      <c r="O7" s="28">
        <f t="shared" ref="O7:O9" si="8">N7/M7</f>
        <v>0</v>
      </c>
      <c r="P7" s="30">
        <v>110</v>
      </c>
      <c r="Q7" s="30"/>
      <c r="R7" s="28">
        <f t="shared" ref="R7:R9" si="9">Q7/P7</f>
        <v>0</v>
      </c>
      <c r="S7" s="30">
        <v>120</v>
      </c>
      <c r="T7" s="30"/>
      <c r="U7" s="28">
        <f t="shared" ref="U7:U8" si="10">T7/S7</f>
        <v>0</v>
      </c>
      <c r="V7" s="30">
        <v>130</v>
      </c>
      <c r="W7" s="28"/>
      <c r="X7" s="28">
        <f t="shared" ref="X7:X8" si="11">W7/V7</f>
        <v>0</v>
      </c>
      <c r="Y7" s="30">
        <v>150</v>
      </c>
      <c r="Z7" s="30"/>
      <c r="AA7" s="28">
        <f t="shared" ref="AA7:AA8" si="12">Z7/Y7</f>
        <v>0</v>
      </c>
      <c r="AB7" s="31">
        <f t="shared" ref="AB7:AB8" si="13">Z7+W7+T7+Q7+N7</f>
        <v>0</v>
      </c>
      <c r="AC7" s="96">
        <f t="shared" ref="AC7:AC8" si="14">AB7/F7</f>
        <v>0</v>
      </c>
      <c r="AD7" s="214" t="s">
        <v>141</v>
      </c>
      <c r="AE7" s="215"/>
      <c r="AF7" s="215"/>
    </row>
    <row r="8" spans="1:32" ht="29.25">
      <c r="A8" s="281"/>
      <c r="B8" s="286"/>
      <c r="C8" s="286"/>
      <c r="D8" s="59">
        <v>3</v>
      </c>
      <c r="E8" s="53" t="s">
        <v>315</v>
      </c>
      <c r="F8" s="41">
        <f t="shared" ref="F8" si="15">H8+I8+J8+K8+L8</f>
        <v>10070</v>
      </c>
      <c r="G8" s="39" t="s">
        <v>93</v>
      </c>
      <c r="H8" s="106">
        <v>1870</v>
      </c>
      <c r="I8" s="43">
        <v>1900</v>
      </c>
      <c r="J8" s="43">
        <v>2000</v>
      </c>
      <c r="K8" s="43">
        <v>2100</v>
      </c>
      <c r="L8" s="43">
        <v>2200</v>
      </c>
      <c r="M8" s="30">
        <v>1870</v>
      </c>
      <c r="N8" s="30"/>
      <c r="O8" s="28">
        <f t="shared" ref="O8" si="16">N8/M8</f>
        <v>0</v>
      </c>
      <c r="P8" s="30">
        <v>1900</v>
      </c>
      <c r="Q8" s="30"/>
      <c r="R8" s="28">
        <f t="shared" ref="R8" si="17">Q8/P8</f>
        <v>0</v>
      </c>
      <c r="S8" s="30">
        <v>2000</v>
      </c>
      <c r="T8" s="30"/>
      <c r="U8" s="28">
        <f t="shared" si="10"/>
        <v>0</v>
      </c>
      <c r="V8" s="30">
        <v>2100</v>
      </c>
      <c r="W8" s="28"/>
      <c r="X8" s="28">
        <f t="shared" si="11"/>
        <v>0</v>
      </c>
      <c r="Y8" s="30">
        <v>2200</v>
      </c>
      <c r="Z8" s="30"/>
      <c r="AA8" s="28">
        <f t="shared" si="12"/>
        <v>0</v>
      </c>
      <c r="AB8" s="31">
        <f t="shared" si="13"/>
        <v>0</v>
      </c>
      <c r="AC8" s="96">
        <f t="shared" si="14"/>
        <v>0</v>
      </c>
      <c r="AD8" s="101"/>
      <c r="AE8" s="104"/>
      <c r="AF8" s="104"/>
    </row>
    <row r="9" spans="1:32" ht="29.25">
      <c r="A9" s="281"/>
      <c r="B9" s="286"/>
      <c r="C9" s="291"/>
      <c r="D9" s="59">
        <v>4</v>
      </c>
      <c r="E9" s="53" t="s">
        <v>316</v>
      </c>
      <c r="F9" s="41">
        <f t="shared" si="7"/>
        <v>200</v>
      </c>
      <c r="G9" s="39" t="s">
        <v>93</v>
      </c>
      <c r="H9" s="106">
        <v>30</v>
      </c>
      <c r="I9" s="43">
        <v>35</v>
      </c>
      <c r="J9" s="43">
        <v>40</v>
      </c>
      <c r="K9" s="43">
        <v>45</v>
      </c>
      <c r="L9" s="43">
        <v>50</v>
      </c>
      <c r="M9" s="30">
        <v>30</v>
      </c>
      <c r="N9" s="30"/>
      <c r="O9" s="28">
        <f t="shared" si="8"/>
        <v>0</v>
      </c>
      <c r="P9" s="30">
        <v>35</v>
      </c>
      <c r="Q9" s="30"/>
      <c r="R9" s="28">
        <f t="shared" si="9"/>
        <v>0</v>
      </c>
      <c r="S9" s="30">
        <v>40</v>
      </c>
      <c r="T9" s="30"/>
      <c r="U9" s="28">
        <f t="shared" ref="U9" si="18">T9/S9</f>
        <v>0</v>
      </c>
      <c r="V9" s="30">
        <v>45</v>
      </c>
      <c r="W9" s="28"/>
      <c r="X9" s="28">
        <f t="shared" ref="X9" si="19">W9/V9</f>
        <v>0</v>
      </c>
      <c r="Y9" s="30">
        <v>50</v>
      </c>
      <c r="Z9" s="30"/>
      <c r="AA9" s="28">
        <f t="shared" ref="AA9" si="20">Z9/Y9</f>
        <v>0</v>
      </c>
      <c r="AB9" s="31">
        <f t="shared" ref="AB9" si="21">Z9+W9+T9+Q9+N9</f>
        <v>0</v>
      </c>
      <c r="AC9" s="96">
        <f t="shared" ref="AC9" si="22">AB9/F9</f>
        <v>0</v>
      </c>
      <c r="AD9" s="222" t="e">
        <f>AVERAGE(N7:N9)</f>
        <v>#DIV/0!</v>
      </c>
      <c r="AE9" s="246"/>
      <c r="AF9" s="247"/>
    </row>
    <row r="10" spans="1:32" ht="33.75" customHeight="1">
      <c r="A10" s="281"/>
      <c r="B10" s="287" t="s">
        <v>90</v>
      </c>
      <c r="C10" s="292">
        <v>7.0000000000000007E-2</v>
      </c>
      <c r="D10" s="59">
        <v>5</v>
      </c>
      <c r="E10" s="54" t="s">
        <v>327</v>
      </c>
      <c r="F10" s="41">
        <f t="shared" si="7"/>
        <v>59</v>
      </c>
      <c r="G10" s="39" t="s">
        <v>93</v>
      </c>
      <c r="H10" s="44">
        <v>5</v>
      </c>
      <c r="I10" s="44">
        <v>10</v>
      </c>
      <c r="J10" s="44">
        <v>12</v>
      </c>
      <c r="K10" s="44">
        <v>15</v>
      </c>
      <c r="L10" s="44">
        <v>17</v>
      </c>
      <c r="M10" s="30">
        <v>5</v>
      </c>
      <c r="N10" s="30"/>
      <c r="O10" s="28">
        <f t="shared" ref="O10:O47" si="23">N10/M10</f>
        <v>0</v>
      </c>
      <c r="P10" s="30">
        <v>10</v>
      </c>
      <c r="Q10" s="30"/>
      <c r="R10" s="28">
        <f t="shared" ref="R10:R47" si="24">Q10/P10</f>
        <v>0</v>
      </c>
      <c r="S10" s="30">
        <v>12</v>
      </c>
      <c r="T10" s="28"/>
      <c r="U10" s="28">
        <f t="shared" ref="U10:U47" si="25">T10/S10</f>
        <v>0</v>
      </c>
      <c r="V10" s="30">
        <v>15</v>
      </c>
      <c r="W10" s="28"/>
      <c r="X10" s="28">
        <f t="shared" ref="X10:X47" si="26">W10/V10</f>
        <v>0</v>
      </c>
      <c r="Y10" s="30">
        <v>1</v>
      </c>
      <c r="Z10" s="30"/>
      <c r="AA10" s="28">
        <f t="shared" ref="AA10:AA47" si="27">Z10/Y10</f>
        <v>0</v>
      </c>
      <c r="AB10" s="31">
        <f t="shared" ref="AB10:AB47" si="28">Z10+W10+T10+Q10+N10</f>
        <v>0</v>
      </c>
      <c r="AC10" s="96">
        <f t="shared" ref="AC10:AC47" si="29">AB10/F10</f>
        <v>0</v>
      </c>
      <c r="AD10" s="214" t="s">
        <v>142</v>
      </c>
      <c r="AE10" s="215"/>
      <c r="AF10" s="215"/>
    </row>
    <row r="11" spans="1:32" ht="33.75" customHeight="1">
      <c r="A11" s="281"/>
      <c r="B11" s="287"/>
      <c r="C11" s="293"/>
      <c r="D11" s="59">
        <v>6</v>
      </c>
      <c r="E11" s="54" t="s">
        <v>78</v>
      </c>
      <c r="F11" s="41">
        <f t="shared" si="7"/>
        <v>49</v>
      </c>
      <c r="G11" s="39" t="s">
        <v>93</v>
      </c>
      <c r="H11" s="44">
        <v>5</v>
      </c>
      <c r="I11" s="44">
        <v>7</v>
      </c>
      <c r="J11" s="44">
        <v>10</v>
      </c>
      <c r="K11" s="44">
        <v>12</v>
      </c>
      <c r="L11" s="44">
        <v>15</v>
      </c>
      <c r="M11" s="30">
        <v>5</v>
      </c>
      <c r="N11" s="30"/>
      <c r="O11" s="28">
        <f t="shared" si="23"/>
        <v>0</v>
      </c>
      <c r="P11" s="30">
        <v>7</v>
      </c>
      <c r="Q11" s="30"/>
      <c r="R11" s="28">
        <f t="shared" si="24"/>
        <v>0</v>
      </c>
      <c r="S11" s="30">
        <v>10</v>
      </c>
      <c r="T11" s="28"/>
      <c r="U11" s="28">
        <f t="shared" si="25"/>
        <v>0</v>
      </c>
      <c r="V11" s="30">
        <v>12</v>
      </c>
      <c r="W11" s="28"/>
      <c r="X11" s="28">
        <f t="shared" si="26"/>
        <v>0</v>
      </c>
      <c r="Y11" s="30">
        <v>15</v>
      </c>
      <c r="Z11" s="30"/>
      <c r="AA11" s="28">
        <f t="shared" si="27"/>
        <v>0</v>
      </c>
      <c r="AB11" s="31">
        <f t="shared" si="28"/>
        <v>0</v>
      </c>
      <c r="AC11" s="96">
        <f t="shared" si="29"/>
        <v>0</v>
      </c>
      <c r="AD11" s="222" t="e">
        <f>AVERAGE(N10:N16)</f>
        <v>#DIV/0!</v>
      </c>
      <c r="AE11" s="223"/>
      <c r="AF11" s="224"/>
    </row>
    <row r="12" spans="1:32" ht="33.75" customHeight="1">
      <c r="A12" s="281"/>
      <c r="B12" s="287"/>
      <c r="C12" s="293"/>
      <c r="D12" s="59">
        <v>7</v>
      </c>
      <c r="E12" s="54" t="s">
        <v>251</v>
      </c>
      <c r="F12" s="41">
        <f t="shared" si="7"/>
        <v>20</v>
      </c>
      <c r="G12" s="39" t="s">
        <v>93</v>
      </c>
      <c r="H12" s="44">
        <v>4</v>
      </c>
      <c r="I12" s="44">
        <v>4</v>
      </c>
      <c r="J12" s="44">
        <v>4</v>
      </c>
      <c r="K12" s="44">
        <v>4</v>
      </c>
      <c r="L12" s="44">
        <v>4</v>
      </c>
      <c r="M12" s="30">
        <v>4</v>
      </c>
      <c r="N12" s="30"/>
      <c r="O12" s="28">
        <f t="shared" si="23"/>
        <v>0</v>
      </c>
      <c r="P12" s="30">
        <v>4</v>
      </c>
      <c r="Q12" s="30"/>
      <c r="R12" s="28">
        <f t="shared" si="24"/>
        <v>0</v>
      </c>
      <c r="S12" s="30">
        <v>4</v>
      </c>
      <c r="T12" s="28"/>
      <c r="U12" s="28">
        <f t="shared" si="25"/>
        <v>0</v>
      </c>
      <c r="V12" s="30">
        <v>4</v>
      </c>
      <c r="W12" s="28"/>
      <c r="X12" s="28">
        <f t="shared" si="26"/>
        <v>0</v>
      </c>
      <c r="Y12" s="30">
        <v>4</v>
      </c>
      <c r="Z12" s="30"/>
      <c r="AA12" s="28">
        <f t="shared" si="27"/>
        <v>0</v>
      </c>
      <c r="AB12" s="31">
        <f t="shared" si="28"/>
        <v>0</v>
      </c>
      <c r="AC12" s="96">
        <f t="shared" si="29"/>
        <v>0</v>
      </c>
      <c r="AD12" s="225"/>
      <c r="AE12" s="226"/>
      <c r="AF12" s="227"/>
    </row>
    <row r="13" spans="1:32" ht="33.75" customHeight="1">
      <c r="A13" s="281"/>
      <c r="B13" s="287"/>
      <c r="C13" s="293"/>
      <c r="D13" s="59">
        <v>8</v>
      </c>
      <c r="E13" s="54" t="s">
        <v>255</v>
      </c>
      <c r="F13" s="41">
        <f t="shared" si="7"/>
        <v>61</v>
      </c>
      <c r="G13" s="39" t="s">
        <v>93</v>
      </c>
      <c r="H13" s="44">
        <v>9</v>
      </c>
      <c r="I13" s="44">
        <v>10</v>
      </c>
      <c r="J13" s="44">
        <v>12</v>
      </c>
      <c r="K13" s="44">
        <v>15</v>
      </c>
      <c r="L13" s="44">
        <v>15</v>
      </c>
      <c r="M13" s="30">
        <v>9</v>
      </c>
      <c r="N13" s="30"/>
      <c r="O13" s="28">
        <f t="shared" ref="O13" si="30">N13/M13</f>
        <v>0</v>
      </c>
      <c r="P13" s="30">
        <v>10</v>
      </c>
      <c r="Q13" s="30"/>
      <c r="R13" s="28">
        <f t="shared" ref="R13" si="31">Q13/P13</f>
        <v>0</v>
      </c>
      <c r="S13" s="30">
        <v>12</v>
      </c>
      <c r="T13" s="28"/>
      <c r="U13" s="28">
        <f t="shared" ref="U13" si="32">T13/S13</f>
        <v>0</v>
      </c>
      <c r="V13" s="30">
        <v>15</v>
      </c>
      <c r="W13" s="28"/>
      <c r="X13" s="28">
        <f t="shared" ref="X13" si="33">W13/V13</f>
        <v>0</v>
      </c>
      <c r="Y13" s="30">
        <v>15</v>
      </c>
      <c r="Z13" s="30"/>
      <c r="AA13" s="28">
        <f t="shared" ref="AA13" si="34">Z13/Y13</f>
        <v>0</v>
      </c>
      <c r="AB13" s="31">
        <f t="shared" ref="AB13" si="35">Z13+W13+T13+Q13+N13</f>
        <v>0</v>
      </c>
      <c r="AC13" s="96">
        <f t="shared" ref="AC13" si="36">AB13/F13</f>
        <v>0</v>
      </c>
      <c r="AD13" s="225"/>
      <c r="AE13" s="226"/>
      <c r="AF13" s="227"/>
    </row>
    <row r="14" spans="1:32" ht="33.75" customHeight="1">
      <c r="A14" s="281"/>
      <c r="B14" s="287"/>
      <c r="C14" s="293"/>
      <c r="D14" s="59">
        <v>9</v>
      </c>
      <c r="E14" s="54" t="s">
        <v>190</v>
      </c>
      <c r="F14" s="61">
        <v>1</v>
      </c>
      <c r="G14" s="39" t="s">
        <v>93</v>
      </c>
      <c r="H14" s="118">
        <v>0.75</v>
      </c>
      <c r="I14" s="118">
        <v>0.8</v>
      </c>
      <c r="J14" s="118">
        <v>0.85</v>
      </c>
      <c r="K14" s="118">
        <v>0.9</v>
      </c>
      <c r="L14" s="118">
        <v>1</v>
      </c>
      <c r="M14" s="29">
        <v>0.75</v>
      </c>
      <c r="N14" s="30"/>
      <c r="O14" s="28">
        <f t="shared" si="23"/>
        <v>0</v>
      </c>
      <c r="P14" s="29">
        <v>0.8</v>
      </c>
      <c r="Q14" s="30"/>
      <c r="R14" s="28">
        <f t="shared" si="24"/>
        <v>0</v>
      </c>
      <c r="S14" s="29">
        <v>0.85</v>
      </c>
      <c r="T14" s="28"/>
      <c r="U14" s="28">
        <f t="shared" si="25"/>
        <v>0</v>
      </c>
      <c r="V14" s="29">
        <v>0.9</v>
      </c>
      <c r="W14" s="28"/>
      <c r="X14" s="28">
        <f t="shared" si="26"/>
        <v>0</v>
      </c>
      <c r="Y14" s="29">
        <v>1</v>
      </c>
      <c r="Z14" s="30"/>
      <c r="AA14" s="28">
        <f t="shared" si="27"/>
        <v>0</v>
      </c>
      <c r="AB14" s="31">
        <f t="shared" si="28"/>
        <v>0</v>
      </c>
      <c r="AC14" s="96">
        <f t="shared" si="29"/>
        <v>0</v>
      </c>
      <c r="AD14" s="225"/>
      <c r="AE14" s="226"/>
      <c r="AF14" s="227"/>
    </row>
    <row r="15" spans="1:32" ht="33.75" customHeight="1">
      <c r="A15" s="281"/>
      <c r="B15" s="287"/>
      <c r="C15" s="293"/>
      <c r="D15" s="59">
        <v>10</v>
      </c>
      <c r="E15" s="54" t="s">
        <v>100</v>
      </c>
      <c r="F15" s="41">
        <f t="shared" si="7"/>
        <v>5</v>
      </c>
      <c r="G15" s="39" t="s">
        <v>93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30">
        <v>1</v>
      </c>
      <c r="N15" s="30"/>
      <c r="O15" s="28">
        <f t="shared" si="23"/>
        <v>0</v>
      </c>
      <c r="P15" s="30">
        <v>1</v>
      </c>
      <c r="Q15" s="30"/>
      <c r="R15" s="28">
        <f t="shared" si="24"/>
        <v>0</v>
      </c>
      <c r="S15" s="30">
        <v>1</v>
      </c>
      <c r="T15" s="28"/>
      <c r="U15" s="28">
        <f t="shared" si="25"/>
        <v>0</v>
      </c>
      <c r="V15" s="30">
        <v>1</v>
      </c>
      <c r="W15" s="28"/>
      <c r="X15" s="28">
        <f t="shared" si="26"/>
        <v>0</v>
      </c>
      <c r="Y15" s="30">
        <v>1</v>
      </c>
      <c r="Z15" s="30"/>
      <c r="AA15" s="28">
        <f t="shared" si="27"/>
        <v>0</v>
      </c>
      <c r="AB15" s="31">
        <f t="shared" si="28"/>
        <v>0</v>
      </c>
      <c r="AC15" s="96">
        <f t="shared" si="29"/>
        <v>0</v>
      </c>
      <c r="AD15" s="225"/>
      <c r="AE15" s="226"/>
      <c r="AF15" s="227"/>
    </row>
    <row r="16" spans="1:32" ht="33.75" customHeight="1">
      <c r="A16" s="281"/>
      <c r="B16" s="287"/>
      <c r="C16" s="294"/>
      <c r="D16" s="59">
        <v>11</v>
      </c>
      <c r="E16" s="54" t="s">
        <v>103</v>
      </c>
      <c r="F16" s="41">
        <f t="shared" si="7"/>
        <v>41</v>
      </c>
      <c r="G16" s="39" t="s">
        <v>93</v>
      </c>
      <c r="H16" s="44">
        <v>5</v>
      </c>
      <c r="I16" s="44">
        <v>6</v>
      </c>
      <c r="J16" s="44">
        <v>8</v>
      </c>
      <c r="K16" s="44">
        <v>10</v>
      </c>
      <c r="L16" s="44">
        <v>12</v>
      </c>
      <c r="M16" s="30">
        <v>5</v>
      </c>
      <c r="N16" s="30"/>
      <c r="O16" s="28">
        <f t="shared" si="23"/>
        <v>0</v>
      </c>
      <c r="P16" s="30">
        <v>6</v>
      </c>
      <c r="Q16" s="30"/>
      <c r="R16" s="28">
        <f t="shared" si="24"/>
        <v>0</v>
      </c>
      <c r="S16" s="30">
        <v>8</v>
      </c>
      <c r="T16" s="28"/>
      <c r="U16" s="28">
        <f t="shared" si="25"/>
        <v>0</v>
      </c>
      <c r="V16" s="30">
        <v>10</v>
      </c>
      <c r="W16" s="28"/>
      <c r="X16" s="28">
        <f t="shared" si="26"/>
        <v>0</v>
      </c>
      <c r="Y16" s="30">
        <v>12</v>
      </c>
      <c r="Z16" s="30"/>
      <c r="AA16" s="28">
        <f t="shared" si="27"/>
        <v>0</v>
      </c>
      <c r="AB16" s="31">
        <f t="shared" si="28"/>
        <v>0</v>
      </c>
      <c r="AC16" s="96">
        <f t="shared" si="29"/>
        <v>0</v>
      </c>
      <c r="AD16" s="248"/>
      <c r="AE16" s="249"/>
      <c r="AF16" s="250"/>
    </row>
    <row r="17" spans="1:32" ht="33.75" customHeight="1">
      <c r="A17" s="281"/>
      <c r="B17" s="289" t="s">
        <v>91</v>
      </c>
      <c r="C17" s="206">
        <v>0.1</v>
      </c>
      <c r="D17" s="59">
        <v>12</v>
      </c>
      <c r="E17" s="65" t="s">
        <v>154</v>
      </c>
      <c r="F17" s="41">
        <f t="shared" si="7"/>
        <v>8150</v>
      </c>
      <c r="G17" s="39" t="s">
        <v>93</v>
      </c>
      <c r="H17" s="66">
        <v>1610</v>
      </c>
      <c r="I17" s="66">
        <v>1620</v>
      </c>
      <c r="J17" s="66">
        <v>1630</v>
      </c>
      <c r="K17" s="66">
        <v>1640</v>
      </c>
      <c r="L17" s="66">
        <v>1650</v>
      </c>
      <c r="M17" s="30">
        <v>1610</v>
      </c>
      <c r="N17" s="30"/>
      <c r="O17" s="28">
        <f t="shared" si="23"/>
        <v>0</v>
      </c>
      <c r="P17" s="30">
        <v>1620</v>
      </c>
      <c r="Q17" s="30"/>
      <c r="R17" s="28">
        <f t="shared" si="24"/>
        <v>0</v>
      </c>
      <c r="S17" s="30">
        <v>1630</v>
      </c>
      <c r="T17" s="28"/>
      <c r="U17" s="28">
        <f t="shared" si="25"/>
        <v>0</v>
      </c>
      <c r="V17" s="30">
        <v>1640</v>
      </c>
      <c r="W17" s="28"/>
      <c r="X17" s="28">
        <f t="shared" si="26"/>
        <v>0</v>
      </c>
      <c r="Y17" s="30">
        <v>1650</v>
      </c>
      <c r="Z17" s="30"/>
      <c r="AA17" s="28">
        <f t="shared" si="27"/>
        <v>0</v>
      </c>
      <c r="AB17" s="31">
        <f t="shared" ref="AB17" si="37">Z17+W17+T17+Q17+N17</f>
        <v>0</v>
      </c>
      <c r="AC17" s="96">
        <f t="shared" ref="AC17" si="38">AB17/F17</f>
        <v>0</v>
      </c>
      <c r="AD17" s="214" t="s">
        <v>143</v>
      </c>
      <c r="AE17" s="215"/>
      <c r="AF17" s="215"/>
    </row>
    <row r="18" spans="1:32" ht="33.75" customHeight="1">
      <c r="A18" s="281"/>
      <c r="B18" s="207"/>
      <c r="C18" s="207"/>
      <c r="D18" s="59">
        <v>13</v>
      </c>
      <c r="E18" s="65" t="s">
        <v>247</v>
      </c>
      <c r="F18" s="41">
        <f t="shared" si="7"/>
        <v>3050</v>
      </c>
      <c r="G18" s="39" t="s">
        <v>93</v>
      </c>
      <c r="H18" s="66">
        <v>500</v>
      </c>
      <c r="I18" s="66">
        <v>550</v>
      </c>
      <c r="J18" s="66">
        <v>600</v>
      </c>
      <c r="K18" s="66">
        <v>650</v>
      </c>
      <c r="L18" s="66">
        <v>750</v>
      </c>
      <c r="M18" s="30">
        <v>500</v>
      </c>
      <c r="N18" s="30"/>
      <c r="O18" s="28">
        <f t="shared" si="23"/>
        <v>0</v>
      </c>
      <c r="P18" s="30">
        <v>550</v>
      </c>
      <c r="Q18" s="30"/>
      <c r="R18" s="28">
        <f t="shared" si="24"/>
        <v>0</v>
      </c>
      <c r="S18" s="30">
        <v>600</v>
      </c>
      <c r="T18" s="28"/>
      <c r="U18" s="28">
        <f t="shared" si="25"/>
        <v>0</v>
      </c>
      <c r="V18" s="30">
        <v>650</v>
      </c>
      <c r="W18" s="28"/>
      <c r="X18" s="28">
        <f t="shared" si="26"/>
        <v>0</v>
      </c>
      <c r="Y18" s="30">
        <v>750</v>
      </c>
      <c r="Z18" s="30"/>
      <c r="AA18" s="28">
        <f t="shared" si="27"/>
        <v>0</v>
      </c>
      <c r="AB18" s="31">
        <f t="shared" si="28"/>
        <v>0</v>
      </c>
      <c r="AC18" s="96">
        <f t="shared" si="29"/>
        <v>0</v>
      </c>
      <c r="AD18" s="233"/>
      <c r="AE18" s="245"/>
      <c r="AF18" s="245"/>
    </row>
    <row r="19" spans="1:32" ht="33.75" customHeight="1">
      <c r="A19" s="281"/>
      <c r="B19" s="207"/>
      <c r="C19" s="207"/>
      <c r="D19" s="59">
        <v>14</v>
      </c>
      <c r="E19" s="65" t="s">
        <v>119</v>
      </c>
      <c r="F19" s="41">
        <f>H19+I19</f>
        <v>3</v>
      </c>
      <c r="G19" s="39" t="s">
        <v>93</v>
      </c>
      <c r="H19" s="66">
        <v>2</v>
      </c>
      <c r="I19" s="66">
        <v>1</v>
      </c>
      <c r="J19" s="66">
        <v>0</v>
      </c>
      <c r="K19" s="66">
        <v>0</v>
      </c>
      <c r="L19" s="66">
        <v>0</v>
      </c>
      <c r="M19" s="30">
        <v>2</v>
      </c>
      <c r="N19" s="30"/>
      <c r="O19" s="28">
        <f t="shared" si="23"/>
        <v>0</v>
      </c>
      <c r="P19" s="30">
        <v>1</v>
      </c>
      <c r="Q19" s="30"/>
      <c r="R19" s="28">
        <f t="shared" si="24"/>
        <v>0</v>
      </c>
      <c r="S19" s="120">
        <v>0</v>
      </c>
      <c r="T19" s="121"/>
      <c r="U19" s="121">
        <v>0</v>
      </c>
      <c r="V19" s="120">
        <v>0</v>
      </c>
      <c r="W19" s="121"/>
      <c r="X19" s="121">
        <v>0</v>
      </c>
      <c r="Y19" s="120">
        <v>0</v>
      </c>
      <c r="Z19" s="120"/>
      <c r="AA19" s="121">
        <v>0</v>
      </c>
      <c r="AB19" s="31">
        <f t="shared" ref="AB19" si="39">Z19+W19+T19+Q19+N19</f>
        <v>0</v>
      </c>
      <c r="AC19" s="96">
        <f t="shared" ref="AC19" si="40">AB19/F19</f>
        <v>0</v>
      </c>
      <c r="AD19" s="222" t="e">
        <f>AVERAGE(N22:N30)</f>
        <v>#DIV/0!</v>
      </c>
      <c r="AE19" s="223"/>
      <c r="AF19" s="224"/>
    </row>
    <row r="20" spans="1:32" ht="33.75" customHeight="1">
      <c r="A20" s="281"/>
      <c r="B20" s="207"/>
      <c r="C20" s="207"/>
      <c r="D20" s="59">
        <v>15</v>
      </c>
      <c r="E20" s="107" t="s">
        <v>102</v>
      </c>
      <c r="F20" s="41">
        <f t="shared" si="7"/>
        <v>175</v>
      </c>
      <c r="G20" s="39" t="s">
        <v>93</v>
      </c>
      <c r="H20" s="66">
        <v>25</v>
      </c>
      <c r="I20" s="66">
        <v>30</v>
      </c>
      <c r="J20" s="66">
        <v>35</v>
      </c>
      <c r="K20" s="66">
        <v>40</v>
      </c>
      <c r="L20" s="66">
        <v>45</v>
      </c>
      <c r="M20" s="30">
        <v>25</v>
      </c>
      <c r="N20" s="30"/>
      <c r="O20" s="28">
        <f t="shared" si="23"/>
        <v>0</v>
      </c>
      <c r="P20" s="30">
        <v>30</v>
      </c>
      <c r="Q20" s="30"/>
      <c r="R20" s="28">
        <f t="shared" si="24"/>
        <v>0</v>
      </c>
      <c r="S20" s="30">
        <v>35</v>
      </c>
      <c r="T20" s="28"/>
      <c r="U20" s="28">
        <f t="shared" si="25"/>
        <v>0</v>
      </c>
      <c r="V20" s="30">
        <v>40</v>
      </c>
      <c r="W20" s="28"/>
      <c r="X20" s="28">
        <f t="shared" si="26"/>
        <v>0</v>
      </c>
      <c r="Y20" s="30">
        <v>45</v>
      </c>
      <c r="Z20" s="30"/>
      <c r="AA20" s="28">
        <f t="shared" si="27"/>
        <v>0</v>
      </c>
      <c r="AB20" s="31">
        <f t="shared" si="28"/>
        <v>0</v>
      </c>
      <c r="AC20" s="96">
        <f t="shared" si="29"/>
        <v>0</v>
      </c>
      <c r="AD20" s="225"/>
      <c r="AE20" s="226"/>
      <c r="AF20" s="227"/>
    </row>
    <row r="21" spans="1:32" ht="33.75" customHeight="1">
      <c r="A21" s="281"/>
      <c r="B21" s="207"/>
      <c r="C21" s="208"/>
      <c r="D21" s="59">
        <v>16</v>
      </c>
      <c r="E21" s="65" t="s">
        <v>101</v>
      </c>
      <c r="F21" s="41">
        <f t="shared" si="7"/>
        <v>1840</v>
      </c>
      <c r="G21" s="39" t="s">
        <v>93</v>
      </c>
      <c r="H21" s="66">
        <v>340</v>
      </c>
      <c r="I21" s="66">
        <v>350</v>
      </c>
      <c r="J21" s="66">
        <v>370</v>
      </c>
      <c r="K21" s="66">
        <v>380</v>
      </c>
      <c r="L21" s="66">
        <v>400</v>
      </c>
      <c r="M21" s="30">
        <v>340</v>
      </c>
      <c r="N21" s="30"/>
      <c r="O21" s="28">
        <f t="shared" si="23"/>
        <v>0</v>
      </c>
      <c r="P21" s="30">
        <v>350</v>
      </c>
      <c r="Q21" s="30"/>
      <c r="R21" s="28">
        <f t="shared" si="24"/>
        <v>0</v>
      </c>
      <c r="S21" s="30">
        <v>370</v>
      </c>
      <c r="T21" s="28"/>
      <c r="U21" s="28">
        <f t="shared" si="25"/>
        <v>0</v>
      </c>
      <c r="V21" s="30">
        <v>380</v>
      </c>
      <c r="W21" s="28"/>
      <c r="X21" s="28">
        <f t="shared" si="26"/>
        <v>0</v>
      </c>
      <c r="Y21" s="30">
        <v>400</v>
      </c>
      <c r="Z21" s="30"/>
      <c r="AA21" s="28">
        <f t="shared" si="27"/>
        <v>0</v>
      </c>
      <c r="AB21" s="31">
        <f t="shared" si="28"/>
        <v>0</v>
      </c>
      <c r="AC21" s="96">
        <f t="shared" si="29"/>
        <v>0</v>
      </c>
      <c r="AD21" s="225"/>
      <c r="AE21" s="226"/>
      <c r="AF21" s="227"/>
    </row>
    <row r="22" spans="1:32" ht="29.25">
      <c r="A22" s="276" t="s">
        <v>14</v>
      </c>
      <c r="B22" s="278" t="s">
        <v>79</v>
      </c>
      <c r="C22" s="295">
        <v>0.1</v>
      </c>
      <c r="D22" s="59">
        <v>17</v>
      </c>
      <c r="E22" s="55" t="s">
        <v>15</v>
      </c>
      <c r="F22" s="61">
        <v>0.94</v>
      </c>
      <c r="G22" s="40" t="s">
        <v>96</v>
      </c>
      <c r="H22" s="45">
        <v>0.9</v>
      </c>
      <c r="I22" s="45">
        <v>0.91</v>
      </c>
      <c r="J22" s="45">
        <v>0.92</v>
      </c>
      <c r="K22" s="45">
        <v>0.93</v>
      </c>
      <c r="L22" s="45">
        <v>0.94</v>
      </c>
      <c r="M22" s="29">
        <v>0.9</v>
      </c>
      <c r="N22" s="29"/>
      <c r="O22" s="28">
        <f t="shared" si="23"/>
        <v>0</v>
      </c>
      <c r="P22" s="29">
        <v>0.91</v>
      </c>
      <c r="Q22" s="29"/>
      <c r="R22" s="28">
        <f t="shared" si="24"/>
        <v>0</v>
      </c>
      <c r="S22" s="29">
        <v>0.92</v>
      </c>
      <c r="T22" s="29"/>
      <c r="U22" s="28">
        <f t="shared" si="25"/>
        <v>0</v>
      </c>
      <c r="V22" s="29">
        <v>0.93</v>
      </c>
      <c r="W22" s="29"/>
      <c r="X22" s="28">
        <f t="shared" si="26"/>
        <v>0</v>
      </c>
      <c r="Y22" s="29">
        <v>0.94</v>
      </c>
      <c r="Z22" s="29"/>
      <c r="AA22" s="28">
        <f t="shared" si="27"/>
        <v>0</v>
      </c>
      <c r="AB22" s="31">
        <f t="shared" si="28"/>
        <v>0</v>
      </c>
      <c r="AC22" s="96">
        <f t="shared" si="29"/>
        <v>0</v>
      </c>
      <c r="AD22" s="214" t="s">
        <v>144</v>
      </c>
      <c r="AE22" s="215"/>
      <c r="AF22" s="215"/>
    </row>
    <row r="23" spans="1:32" ht="29.25">
      <c r="A23" s="277"/>
      <c r="B23" s="278"/>
      <c r="C23" s="296"/>
      <c r="D23" s="59">
        <v>18</v>
      </c>
      <c r="E23" s="55" t="s">
        <v>94</v>
      </c>
      <c r="F23" s="41">
        <f t="shared" ref="F23:F30" si="41">H23+I23+J23+K23+L23</f>
        <v>20</v>
      </c>
      <c r="G23" s="40" t="s">
        <v>93</v>
      </c>
      <c r="H23" s="60">
        <v>2</v>
      </c>
      <c r="I23" s="60">
        <v>3</v>
      </c>
      <c r="J23" s="60">
        <v>4</v>
      </c>
      <c r="K23" s="60">
        <v>5</v>
      </c>
      <c r="L23" s="60">
        <v>6</v>
      </c>
      <c r="M23" s="30">
        <v>2</v>
      </c>
      <c r="N23" s="30"/>
      <c r="O23" s="28">
        <f t="shared" si="23"/>
        <v>0</v>
      </c>
      <c r="P23" s="30">
        <v>3</v>
      </c>
      <c r="Q23" s="30"/>
      <c r="R23" s="28">
        <f t="shared" si="24"/>
        <v>0</v>
      </c>
      <c r="S23" s="30">
        <v>4</v>
      </c>
      <c r="T23" s="28"/>
      <c r="U23" s="28">
        <f t="shared" si="25"/>
        <v>0</v>
      </c>
      <c r="V23" s="30">
        <v>5</v>
      </c>
      <c r="W23" s="28"/>
      <c r="X23" s="28">
        <f t="shared" si="26"/>
        <v>0</v>
      </c>
      <c r="Y23" s="30">
        <v>6</v>
      </c>
      <c r="Z23" s="30"/>
      <c r="AA23" s="28">
        <f t="shared" si="27"/>
        <v>0</v>
      </c>
      <c r="AB23" s="31">
        <f t="shared" si="28"/>
        <v>0</v>
      </c>
      <c r="AC23" s="96">
        <f t="shared" si="29"/>
        <v>0</v>
      </c>
      <c r="AD23" s="251" t="e">
        <f>AVERAGE(N22:N30)</f>
        <v>#DIV/0!</v>
      </c>
      <c r="AE23" s="223"/>
      <c r="AF23" s="224"/>
    </row>
    <row r="24" spans="1:32" ht="29.25">
      <c r="A24" s="277"/>
      <c r="B24" s="278"/>
      <c r="C24" s="296"/>
      <c r="D24" s="59">
        <v>19</v>
      </c>
      <c r="E24" s="55" t="s">
        <v>206</v>
      </c>
      <c r="F24" s="41">
        <f t="shared" si="41"/>
        <v>40</v>
      </c>
      <c r="G24" s="40" t="s">
        <v>93</v>
      </c>
      <c r="H24" s="60">
        <v>6</v>
      </c>
      <c r="I24" s="60">
        <v>7</v>
      </c>
      <c r="J24" s="60">
        <v>8</v>
      </c>
      <c r="K24" s="60">
        <v>9</v>
      </c>
      <c r="L24" s="60">
        <v>10</v>
      </c>
      <c r="M24" s="30">
        <v>6</v>
      </c>
      <c r="N24" s="30"/>
      <c r="O24" s="28">
        <f t="shared" si="23"/>
        <v>0</v>
      </c>
      <c r="P24" s="30">
        <v>7</v>
      </c>
      <c r="Q24" s="30"/>
      <c r="R24" s="28">
        <f t="shared" si="24"/>
        <v>0</v>
      </c>
      <c r="S24" s="30">
        <v>8</v>
      </c>
      <c r="T24" s="28"/>
      <c r="U24" s="28">
        <f t="shared" si="25"/>
        <v>0</v>
      </c>
      <c r="V24" s="30">
        <v>9</v>
      </c>
      <c r="W24" s="28"/>
      <c r="X24" s="28">
        <f t="shared" si="26"/>
        <v>0</v>
      </c>
      <c r="Y24" s="30">
        <v>10</v>
      </c>
      <c r="Z24" s="30"/>
      <c r="AA24" s="28">
        <f t="shared" si="27"/>
        <v>0</v>
      </c>
      <c r="AB24" s="31">
        <f t="shared" si="28"/>
        <v>0</v>
      </c>
      <c r="AC24" s="96">
        <f t="shared" si="29"/>
        <v>0</v>
      </c>
      <c r="AD24" s="225"/>
      <c r="AE24" s="226"/>
      <c r="AF24" s="227"/>
    </row>
    <row r="25" spans="1:32" ht="29.25">
      <c r="A25" s="277"/>
      <c r="B25" s="278"/>
      <c r="C25" s="296"/>
      <c r="D25" s="59">
        <v>20</v>
      </c>
      <c r="E25" s="55" t="s">
        <v>80</v>
      </c>
      <c r="F25" s="41">
        <f t="shared" si="41"/>
        <v>40</v>
      </c>
      <c r="G25" s="40" t="s">
        <v>93</v>
      </c>
      <c r="H25" s="60">
        <v>6</v>
      </c>
      <c r="I25" s="60">
        <v>7</v>
      </c>
      <c r="J25" s="60">
        <v>8</v>
      </c>
      <c r="K25" s="60">
        <v>9</v>
      </c>
      <c r="L25" s="60">
        <v>10</v>
      </c>
      <c r="M25" s="30">
        <v>6</v>
      </c>
      <c r="N25" s="30"/>
      <c r="O25" s="28">
        <f t="shared" si="23"/>
        <v>0</v>
      </c>
      <c r="P25" s="30">
        <v>7</v>
      </c>
      <c r="Q25" s="30"/>
      <c r="R25" s="28">
        <f t="shared" si="24"/>
        <v>0</v>
      </c>
      <c r="S25" s="30">
        <v>8</v>
      </c>
      <c r="T25" s="28"/>
      <c r="U25" s="28">
        <f t="shared" si="25"/>
        <v>0</v>
      </c>
      <c r="V25" s="30">
        <v>9</v>
      </c>
      <c r="W25" s="28"/>
      <c r="X25" s="28">
        <f t="shared" si="26"/>
        <v>0</v>
      </c>
      <c r="Y25" s="30">
        <v>10</v>
      </c>
      <c r="Z25" s="30"/>
      <c r="AA25" s="28">
        <f t="shared" si="27"/>
        <v>0</v>
      </c>
      <c r="AB25" s="31">
        <f t="shared" si="28"/>
        <v>0</v>
      </c>
      <c r="AC25" s="96">
        <f t="shared" si="29"/>
        <v>0</v>
      </c>
      <c r="AD25" s="225"/>
      <c r="AE25" s="226"/>
      <c r="AF25" s="227"/>
    </row>
    <row r="26" spans="1:32" ht="29.25">
      <c r="A26" s="277"/>
      <c r="B26" s="278"/>
      <c r="C26" s="296"/>
      <c r="D26" s="59">
        <v>21</v>
      </c>
      <c r="E26" s="55" t="s">
        <v>111</v>
      </c>
      <c r="F26" s="41">
        <f t="shared" si="41"/>
        <v>1264</v>
      </c>
      <c r="G26" s="40" t="s">
        <v>93</v>
      </c>
      <c r="H26" s="60">
        <v>214</v>
      </c>
      <c r="I26" s="60">
        <v>230</v>
      </c>
      <c r="J26" s="60">
        <v>250</v>
      </c>
      <c r="K26" s="60">
        <v>270</v>
      </c>
      <c r="L26" s="60">
        <v>300</v>
      </c>
      <c r="M26" s="30">
        <v>214</v>
      </c>
      <c r="N26" s="30"/>
      <c r="O26" s="28">
        <f t="shared" si="23"/>
        <v>0</v>
      </c>
      <c r="P26" s="30">
        <v>230</v>
      </c>
      <c r="Q26" s="30"/>
      <c r="R26" s="28">
        <f t="shared" si="24"/>
        <v>0</v>
      </c>
      <c r="S26" s="30">
        <v>250</v>
      </c>
      <c r="T26" s="28"/>
      <c r="U26" s="28">
        <f t="shared" si="25"/>
        <v>0</v>
      </c>
      <c r="V26" s="30">
        <v>270</v>
      </c>
      <c r="W26" s="28"/>
      <c r="X26" s="28">
        <f t="shared" si="26"/>
        <v>0</v>
      </c>
      <c r="Y26" s="30">
        <v>300</v>
      </c>
      <c r="Z26" s="30"/>
      <c r="AA26" s="28">
        <f t="shared" si="27"/>
        <v>0</v>
      </c>
      <c r="AB26" s="31">
        <f t="shared" si="28"/>
        <v>0</v>
      </c>
      <c r="AC26" s="96">
        <f t="shared" si="29"/>
        <v>0</v>
      </c>
      <c r="AD26" s="225"/>
      <c r="AE26" s="226"/>
      <c r="AF26" s="227"/>
    </row>
    <row r="27" spans="1:32" ht="29.25">
      <c r="A27" s="277"/>
      <c r="B27" s="278"/>
      <c r="C27" s="296"/>
      <c r="D27" s="59">
        <v>22</v>
      </c>
      <c r="E27" s="55" t="s">
        <v>328</v>
      </c>
      <c r="F27" s="41">
        <f t="shared" si="41"/>
        <v>3500</v>
      </c>
      <c r="G27" s="40" t="s">
        <v>93</v>
      </c>
      <c r="H27" s="60">
        <v>600</v>
      </c>
      <c r="I27" s="60">
        <v>650</v>
      </c>
      <c r="J27" s="60">
        <v>700</v>
      </c>
      <c r="K27" s="60">
        <v>750</v>
      </c>
      <c r="L27" s="60">
        <v>800</v>
      </c>
      <c r="M27" s="30">
        <v>600</v>
      </c>
      <c r="N27" s="30"/>
      <c r="O27" s="28">
        <f t="shared" si="23"/>
        <v>0</v>
      </c>
      <c r="P27" s="30">
        <v>650</v>
      </c>
      <c r="Q27" s="30"/>
      <c r="R27" s="28">
        <f t="shared" si="24"/>
        <v>0</v>
      </c>
      <c r="S27" s="30">
        <v>700</v>
      </c>
      <c r="T27" s="28"/>
      <c r="U27" s="28">
        <f t="shared" si="25"/>
        <v>0</v>
      </c>
      <c r="V27" s="30">
        <v>750</v>
      </c>
      <c r="W27" s="28"/>
      <c r="X27" s="28">
        <f t="shared" si="26"/>
        <v>0</v>
      </c>
      <c r="Y27" s="30">
        <v>800</v>
      </c>
      <c r="Z27" s="30"/>
      <c r="AA27" s="28">
        <f t="shared" si="27"/>
        <v>0</v>
      </c>
      <c r="AB27" s="31">
        <f t="shared" si="28"/>
        <v>0</v>
      </c>
      <c r="AC27" s="96">
        <f t="shared" si="29"/>
        <v>0</v>
      </c>
      <c r="AD27" s="225"/>
      <c r="AE27" s="226"/>
      <c r="AF27" s="227"/>
    </row>
    <row r="28" spans="1:32" ht="29.25">
      <c r="A28" s="277"/>
      <c r="B28" s="278"/>
      <c r="C28" s="296"/>
      <c r="D28" s="59">
        <v>23</v>
      </c>
      <c r="E28" s="62" t="s">
        <v>108</v>
      </c>
      <c r="F28" s="41">
        <f t="shared" si="41"/>
        <v>88</v>
      </c>
      <c r="G28" s="40" t="s">
        <v>93</v>
      </c>
      <c r="H28" s="64">
        <v>10</v>
      </c>
      <c r="I28" s="64">
        <v>15</v>
      </c>
      <c r="J28" s="64">
        <v>18</v>
      </c>
      <c r="K28" s="64">
        <v>20</v>
      </c>
      <c r="L28" s="64">
        <v>25</v>
      </c>
      <c r="M28" s="30">
        <v>10</v>
      </c>
      <c r="N28" s="30"/>
      <c r="O28" s="28">
        <f t="shared" si="23"/>
        <v>0</v>
      </c>
      <c r="P28" s="30">
        <v>15</v>
      </c>
      <c r="Q28" s="30"/>
      <c r="R28" s="28">
        <f t="shared" si="24"/>
        <v>0</v>
      </c>
      <c r="S28" s="30">
        <v>18</v>
      </c>
      <c r="T28" s="28"/>
      <c r="U28" s="28">
        <f t="shared" si="25"/>
        <v>0</v>
      </c>
      <c r="V28" s="30">
        <v>20</v>
      </c>
      <c r="W28" s="28"/>
      <c r="X28" s="28">
        <f t="shared" si="26"/>
        <v>0</v>
      </c>
      <c r="Y28" s="30">
        <v>25</v>
      </c>
      <c r="Z28" s="30"/>
      <c r="AA28" s="28">
        <f t="shared" si="27"/>
        <v>0</v>
      </c>
      <c r="AB28" s="31">
        <f t="shared" si="28"/>
        <v>0</v>
      </c>
      <c r="AC28" s="96">
        <f t="shared" si="29"/>
        <v>0</v>
      </c>
      <c r="AD28" s="225"/>
      <c r="AE28" s="226"/>
      <c r="AF28" s="227"/>
    </row>
    <row r="29" spans="1:32" ht="29.25">
      <c r="A29" s="277"/>
      <c r="B29" s="278"/>
      <c r="C29" s="296"/>
      <c r="D29" s="59">
        <v>24</v>
      </c>
      <c r="E29" s="62" t="s">
        <v>109</v>
      </c>
      <c r="F29" s="41">
        <f t="shared" si="41"/>
        <v>879</v>
      </c>
      <c r="G29" s="40" t="s">
        <v>93</v>
      </c>
      <c r="H29" s="64">
        <v>169</v>
      </c>
      <c r="I29" s="64">
        <v>170</v>
      </c>
      <c r="J29" s="64">
        <v>175</v>
      </c>
      <c r="K29" s="64">
        <v>180</v>
      </c>
      <c r="L29" s="64">
        <v>185</v>
      </c>
      <c r="M29" s="30">
        <v>169</v>
      </c>
      <c r="N29" s="30"/>
      <c r="O29" s="28">
        <f t="shared" si="23"/>
        <v>0</v>
      </c>
      <c r="P29" s="30">
        <v>170</v>
      </c>
      <c r="Q29" s="30"/>
      <c r="R29" s="28">
        <f t="shared" si="24"/>
        <v>0</v>
      </c>
      <c r="S29" s="30">
        <v>175</v>
      </c>
      <c r="T29" s="28"/>
      <c r="U29" s="28">
        <f t="shared" si="25"/>
        <v>0</v>
      </c>
      <c r="V29" s="30">
        <v>180</v>
      </c>
      <c r="W29" s="28"/>
      <c r="X29" s="28">
        <f t="shared" si="26"/>
        <v>0</v>
      </c>
      <c r="Y29" s="30">
        <v>185</v>
      </c>
      <c r="Z29" s="30"/>
      <c r="AA29" s="28">
        <f t="shared" si="27"/>
        <v>0</v>
      </c>
      <c r="AB29" s="31">
        <f t="shared" ref="AB29" si="42">Z29+W29+T29+Q29+N29</f>
        <v>0</v>
      </c>
      <c r="AC29" s="96">
        <f t="shared" ref="AC29" si="43">AB29/F29</f>
        <v>0</v>
      </c>
      <c r="AD29" s="225"/>
      <c r="AE29" s="226"/>
      <c r="AF29" s="227"/>
    </row>
    <row r="30" spans="1:32" ht="32.25" customHeight="1">
      <c r="A30" s="277"/>
      <c r="B30" s="278"/>
      <c r="C30" s="297"/>
      <c r="D30" s="59">
        <v>25</v>
      </c>
      <c r="E30" s="62" t="s">
        <v>95</v>
      </c>
      <c r="F30" s="41">
        <f t="shared" si="41"/>
        <v>15</v>
      </c>
      <c r="G30" s="63" t="s">
        <v>93</v>
      </c>
      <c r="H30" s="64">
        <v>1</v>
      </c>
      <c r="I30" s="64">
        <v>2</v>
      </c>
      <c r="J30" s="64">
        <v>3</v>
      </c>
      <c r="K30" s="64">
        <v>4</v>
      </c>
      <c r="L30" s="64">
        <v>5</v>
      </c>
      <c r="M30" s="30">
        <v>1</v>
      </c>
      <c r="N30" s="30"/>
      <c r="O30" s="28">
        <f t="shared" si="23"/>
        <v>0</v>
      </c>
      <c r="P30" s="30">
        <v>2</v>
      </c>
      <c r="Q30" s="30"/>
      <c r="R30" s="28">
        <f t="shared" si="24"/>
        <v>0</v>
      </c>
      <c r="S30" s="30">
        <v>3</v>
      </c>
      <c r="T30" s="28"/>
      <c r="U30" s="28">
        <f t="shared" si="25"/>
        <v>0</v>
      </c>
      <c r="V30" s="30">
        <v>4</v>
      </c>
      <c r="W30" s="28"/>
      <c r="X30" s="28">
        <f t="shared" si="26"/>
        <v>0</v>
      </c>
      <c r="Y30" s="30">
        <v>5</v>
      </c>
      <c r="Z30" s="30"/>
      <c r="AA30" s="28">
        <f t="shared" si="27"/>
        <v>0</v>
      </c>
      <c r="AB30" s="31">
        <f t="shared" si="28"/>
        <v>0</v>
      </c>
      <c r="AC30" s="96">
        <f t="shared" si="29"/>
        <v>0</v>
      </c>
      <c r="AD30" s="248"/>
      <c r="AE30" s="249"/>
      <c r="AF30" s="250"/>
    </row>
    <row r="31" spans="1:32" ht="32.25" customHeight="1">
      <c r="A31" s="277"/>
      <c r="B31" s="288" t="s">
        <v>18</v>
      </c>
      <c r="C31" s="209">
        <v>0.05</v>
      </c>
      <c r="D31" s="59">
        <v>26</v>
      </c>
      <c r="E31" s="67" t="s">
        <v>81</v>
      </c>
      <c r="F31" s="61">
        <v>0.92</v>
      </c>
      <c r="G31" s="40" t="s">
        <v>96</v>
      </c>
      <c r="H31" s="68">
        <v>0.8</v>
      </c>
      <c r="I31" s="68">
        <v>0.85</v>
      </c>
      <c r="J31" s="68">
        <v>0.87</v>
      </c>
      <c r="K31" s="68">
        <v>0.9</v>
      </c>
      <c r="L31" s="68">
        <v>0.93</v>
      </c>
      <c r="M31" s="29">
        <v>0.8</v>
      </c>
      <c r="N31" s="29"/>
      <c r="O31" s="28">
        <f t="shared" si="23"/>
        <v>0</v>
      </c>
      <c r="P31" s="29">
        <v>0.85</v>
      </c>
      <c r="Q31" s="29"/>
      <c r="R31" s="28">
        <f t="shared" si="24"/>
        <v>0</v>
      </c>
      <c r="S31" s="29">
        <v>0.87</v>
      </c>
      <c r="T31" s="29"/>
      <c r="U31" s="28">
        <f t="shared" si="25"/>
        <v>0</v>
      </c>
      <c r="V31" s="29">
        <v>0.9</v>
      </c>
      <c r="W31" s="29"/>
      <c r="X31" s="28">
        <f t="shared" si="26"/>
        <v>0</v>
      </c>
      <c r="Y31" s="29">
        <v>0.93</v>
      </c>
      <c r="Z31" s="29"/>
      <c r="AA31" s="28">
        <f t="shared" si="27"/>
        <v>0</v>
      </c>
      <c r="AB31" s="31">
        <f t="shared" si="28"/>
        <v>0</v>
      </c>
      <c r="AC31" s="96">
        <f t="shared" si="29"/>
        <v>0</v>
      </c>
      <c r="AD31" s="214" t="s">
        <v>145</v>
      </c>
      <c r="AE31" s="215"/>
      <c r="AF31" s="215"/>
    </row>
    <row r="32" spans="1:32" ht="32.25" customHeight="1">
      <c r="A32" s="277"/>
      <c r="B32" s="210"/>
      <c r="C32" s="210"/>
      <c r="D32" s="59">
        <v>27</v>
      </c>
      <c r="E32" s="67" t="s">
        <v>16</v>
      </c>
      <c r="F32" s="61">
        <v>1</v>
      </c>
      <c r="G32" s="40" t="s">
        <v>96</v>
      </c>
      <c r="H32" s="68">
        <v>1</v>
      </c>
      <c r="I32" s="68">
        <v>1</v>
      </c>
      <c r="J32" s="68">
        <v>1</v>
      </c>
      <c r="K32" s="68">
        <v>1</v>
      </c>
      <c r="L32" s="68">
        <v>1</v>
      </c>
      <c r="M32" s="29">
        <v>1</v>
      </c>
      <c r="N32" s="29"/>
      <c r="O32" s="28">
        <f t="shared" ref="O32" si="44">N32/M32</f>
        <v>0</v>
      </c>
      <c r="P32" s="29">
        <v>1</v>
      </c>
      <c r="Q32" s="29"/>
      <c r="R32" s="28">
        <f t="shared" ref="R32" si="45">Q32/P32</f>
        <v>0</v>
      </c>
      <c r="S32" s="29">
        <v>1</v>
      </c>
      <c r="T32" s="29"/>
      <c r="U32" s="28">
        <f t="shared" ref="U32" si="46">T32/S32</f>
        <v>0</v>
      </c>
      <c r="V32" s="29">
        <v>1</v>
      </c>
      <c r="W32" s="29"/>
      <c r="X32" s="28">
        <f t="shared" ref="X32" si="47">W32/V32</f>
        <v>0</v>
      </c>
      <c r="Y32" s="29">
        <v>1</v>
      </c>
      <c r="Z32" s="29"/>
      <c r="AA32" s="28">
        <f t="shared" ref="AA32" si="48">Z32/Y32</f>
        <v>0</v>
      </c>
      <c r="AB32" s="31">
        <f t="shared" ref="AB32" si="49">Z32+W32+T32+Q32+N32</f>
        <v>0</v>
      </c>
      <c r="AC32" s="96">
        <f t="shared" ref="AC32" si="50">AB32/F32</f>
        <v>0</v>
      </c>
      <c r="AD32" s="115"/>
      <c r="AE32" s="116"/>
      <c r="AF32" s="116"/>
    </row>
    <row r="33" spans="1:32" ht="29.25" customHeight="1">
      <c r="A33" s="277"/>
      <c r="B33" s="210"/>
      <c r="C33" s="211"/>
      <c r="D33" s="59">
        <v>28</v>
      </c>
      <c r="E33" s="67" t="s">
        <v>299</v>
      </c>
      <c r="F33" s="61">
        <v>1</v>
      </c>
      <c r="G33" s="40" t="s">
        <v>96</v>
      </c>
      <c r="H33" s="68">
        <v>1</v>
      </c>
      <c r="I33" s="68">
        <v>1</v>
      </c>
      <c r="J33" s="68">
        <v>1</v>
      </c>
      <c r="K33" s="68">
        <v>1</v>
      </c>
      <c r="L33" s="68">
        <v>1</v>
      </c>
      <c r="M33" s="29">
        <v>1</v>
      </c>
      <c r="N33" s="29"/>
      <c r="O33" s="28">
        <f t="shared" si="23"/>
        <v>0</v>
      </c>
      <c r="P33" s="29">
        <v>1</v>
      </c>
      <c r="Q33" s="29"/>
      <c r="R33" s="28">
        <f t="shared" si="24"/>
        <v>0</v>
      </c>
      <c r="S33" s="29">
        <v>1</v>
      </c>
      <c r="T33" s="29"/>
      <c r="U33" s="28">
        <f t="shared" si="25"/>
        <v>0</v>
      </c>
      <c r="V33" s="29">
        <v>1</v>
      </c>
      <c r="W33" s="29"/>
      <c r="X33" s="28">
        <f t="shared" si="26"/>
        <v>0</v>
      </c>
      <c r="Y33" s="29">
        <v>1</v>
      </c>
      <c r="Z33" s="29"/>
      <c r="AA33" s="28">
        <f t="shared" si="27"/>
        <v>0</v>
      </c>
      <c r="AB33" s="31">
        <f t="shared" si="28"/>
        <v>0</v>
      </c>
      <c r="AC33" s="96">
        <f t="shared" si="29"/>
        <v>0</v>
      </c>
      <c r="AD33" s="231" t="e">
        <f>AVERAGE(N31:N33)</f>
        <v>#DIV/0!</v>
      </c>
      <c r="AE33" s="220"/>
      <c r="AF33" s="221"/>
    </row>
    <row r="34" spans="1:32" ht="33" customHeight="1">
      <c r="A34" s="279" t="s">
        <v>17</v>
      </c>
      <c r="B34" s="283" t="s">
        <v>92</v>
      </c>
      <c r="C34" s="203">
        <v>0.15</v>
      </c>
      <c r="D34" s="59">
        <v>29</v>
      </c>
      <c r="E34" s="56" t="s">
        <v>283</v>
      </c>
      <c r="F34" s="41">
        <f>H34+I34+J34+K34+L34</f>
        <v>78</v>
      </c>
      <c r="G34" s="39" t="s">
        <v>93</v>
      </c>
      <c r="H34" s="46">
        <v>8</v>
      </c>
      <c r="I34" s="46">
        <v>10</v>
      </c>
      <c r="J34" s="46">
        <v>15</v>
      </c>
      <c r="K34" s="46">
        <v>20</v>
      </c>
      <c r="L34" s="46">
        <v>25</v>
      </c>
      <c r="M34" s="30">
        <v>8</v>
      </c>
      <c r="N34" s="30"/>
      <c r="O34" s="28">
        <f t="shared" si="23"/>
        <v>0</v>
      </c>
      <c r="P34" s="30">
        <v>10</v>
      </c>
      <c r="Q34" s="30"/>
      <c r="R34" s="28">
        <f t="shared" si="24"/>
        <v>0</v>
      </c>
      <c r="S34" s="30">
        <v>15</v>
      </c>
      <c r="T34" s="28"/>
      <c r="U34" s="28">
        <f t="shared" si="25"/>
        <v>0</v>
      </c>
      <c r="V34" s="30">
        <v>20</v>
      </c>
      <c r="W34" s="28"/>
      <c r="X34" s="28">
        <f t="shared" si="26"/>
        <v>0</v>
      </c>
      <c r="Y34" s="30">
        <v>25</v>
      </c>
      <c r="Z34" s="30"/>
      <c r="AA34" s="28">
        <f t="shared" si="27"/>
        <v>0</v>
      </c>
      <c r="AB34" s="31">
        <f t="shared" si="28"/>
        <v>0</v>
      </c>
      <c r="AC34" s="96">
        <f t="shared" si="29"/>
        <v>0</v>
      </c>
      <c r="AD34" s="214" t="s">
        <v>146</v>
      </c>
      <c r="AE34" s="215"/>
      <c r="AF34" s="215"/>
    </row>
    <row r="35" spans="1:32" ht="33" customHeight="1">
      <c r="A35" s="279"/>
      <c r="B35" s="204"/>
      <c r="C35" s="204"/>
      <c r="D35" s="59">
        <v>30</v>
      </c>
      <c r="E35" s="56" t="s">
        <v>120</v>
      </c>
      <c r="F35" s="41">
        <f>H35+I35+J35+K35+L35</f>
        <v>1900</v>
      </c>
      <c r="G35" s="39" t="s">
        <v>93</v>
      </c>
      <c r="H35" s="46">
        <v>360</v>
      </c>
      <c r="I35" s="46">
        <v>370</v>
      </c>
      <c r="J35" s="46">
        <v>380</v>
      </c>
      <c r="K35" s="46">
        <v>390</v>
      </c>
      <c r="L35" s="46">
        <v>400</v>
      </c>
      <c r="M35" s="30">
        <v>360</v>
      </c>
      <c r="N35" s="30"/>
      <c r="O35" s="28">
        <f t="shared" ref="O35" si="51">N35/M35</f>
        <v>0</v>
      </c>
      <c r="P35" s="30">
        <v>370</v>
      </c>
      <c r="Q35" s="30"/>
      <c r="R35" s="28">
        <f t="shared" ref="R35" si="52">Q35/P35</f>
        <v>0</v>
      </c>
      <c r="S35" s="30">
        <v>380</v>
      </c>
      <c r="T35" s="28"/>
      <c r="U35" s="28">
        <f t="shared" ref="U35" si="53">T35/S35</f>
        <v>0</v>
      </c>
      <c r="V35" s="30">
        <v>390</v>
      </c>
      <c r="W35" s="28"/>
      <c r="X35" s="28">
        <f t="shared" ref="X35" si="54">W35/V35</f>
        <v>0</v>
      </c>
      <c r="Y35" s="30">
        <v>400</v>
      </c>
      <c r="Z35" s="30"/>
      <c r="AA35" s="28">
        <f t="shared" ref="AA35" si="55">Z35/Y35</f>
        <v>0</v>
      </c>
      <c r="AB35" s="31">
        <f t="shared" ref="AB35" si="56">Z35+W35+T35+Q35+N35</f>
        <v>0</v>
      </c>
      <c r="AC35" s="96">
        <f t="shared" ref="AC35" si="57">AB35/F35</f>
        <v>0</v>
      </c>
      <c r="AD35" s="115"/>
      <c r="AE35" s="116"/>
      <c r="AF35" s="116"/>
    </row>
    <row r="36" spans="1:32" ht="33" customHeight="1">
      <c r="A36" s="279"/>
      <c r="B36" s="204"/>
      <c r="C36" s="205"/>
      <c r="D36" s="59">
        <v>31</v>
      </c>
      <c r="E36" s="56" t="s">
        <v>106</v>
      </c>
      <c r="F36" s="61">
        <v>0.01</v>
      </c>
      <c r="G36" s="39" t="s">
        <v>96</v>
      </c>
      <c r="H36" s="47">
        <v>0.02</v>
      </c>
      <c r="I36" s="47">
        <v>0.02</v>
      </c>
      <c r="J36" s="47">
        <v>0.01</v>
      </c>
      <c r="K36" s="47">
        <v>0.01</v>
      </c>
      <c r="L36" s="47">
        <v>0.01</v>
      </c>
      <c r="M36" s="29">
        <v>0.02</v>
      </c>
      <c r="N36" s="29"/>
      <c r="O36" s="28">
        <f t="shared" si="23"/>
        <v>0</v>
      </c>
      <c r="P36" s="29">
        <v>0.02</v>
      </c>
      <c r="Q36" s="29"/>
      <c r="R36" s="28">
        <f t="shared" si="24"/>
        <v>0</v>
      </c>
      <c r="S36" s="29">
        <v>0.01</v>
      </c>
      <c r="T36" s="29"/>
      <c r="U36" s="28">
        <f t="shared" si="25"/>
        <v>0</v>
      </c>
      <c r="V36" s="29">
        <v>0.01</v>
      </c>
      <c r="W36" s="29"/>
      <c r="X36" s="28">
        <f t="shared" si="26"/>
        <v>0</v>
      </c>
      <c r="Y36" s="29">
        <v>0.01</v>
      </c>
      <c r="Z36" s="29"/>
      <c r="AA36" s="28">
        <f t="shared" si="27"/>
        <v>0</v>
      </c>
      <c r="AB36" s="31">
        <f t="shared" si="28"/>
        <v>0</v>
      </c>
      <c r="AC36" s="96">
        <f t="shared" si="29"/>
        <v>0</v>
      </c>
      <c r="AD36" s="232" t="e">
        <f>AVERAGE(N34:N36)</f>
        <v>#DIV/0!</v>
      </c>
      <c r="AE36" s="226"/>
      <c r="AF36" s="227"/>
    </row>
    <row r="37" spans="1:32" ht="25.5" customHeight="1">
      <c r="A37" s="279"/>
      <c r="B37" s="284" t="s">
        <v>82</v>
      </c>
      <c r="C37" s="212">
        <v>0.03</v>
      </c>
      <c r="D37" s="59">
        <v>32</v>
      </c>
      <c r="E37" s="69" t="s">
        <v>83</v>
      </c>
      <c r="F37" s="41">
        <f t="shared" si="7"/>
        <v>2000</v>
      </c>
      <c r="G37" s="39" t="s">
        <v>93</v>
      </c>
      <c r="H37" s="71">
        <v>300</v>
      </c>
      <c r="I37" s="71">
        <v>350</v>
      </c>
      <c r="J37" s="71">
        <v>400</v>
      </c>
      <c r="K37" s="71">
        <v>450</v>
      </c>
      <c r="L37" s="71">
        <v>500</v>
      </c>
      <c r="M37" s="30">
        <v>300</v>
      </c>
      <c r="N37" s="30"/>
      <c r="O37" s="28">
        <f t="shared" si="23"/>
        <v>0</v>
      </c>
      <c r="P37" s="30">
        <v>350</v>
      </c>
      <c r="Q37" s="30"/>
      <c r="R37" s="28">
        <f t="shared" si="24"/>
        <v>0</v>
      </c>
      <c r="S37" s="30">
        <v>400</v>
      </c>
      <c r="T37" s="30"/>
      <c r="U37" s="28">
        <f t="shared" si="25"/>
        <v>0</v>
      </c>
      <c r="V37" s="30">
        <v>450</v>
      </c>
      <c r="W37" s="30"/>
      <c r="X37" s="28">
        <f t="shared" si="26"/>
        <v>0</v>
      </c>
      <c r="Y37" s="30">
        <v>500</v>
      </c>
      <c r="Z37" s="30"/>
      <c r="AA37" s="28">
        <f t="shared" si="27"/>
        <v>0</v>
      </c>
      <c r="AB37" s="31">
        <f t="shared" si="28"/>
        <v>0</v>
      </c>
      <c r="AC37" s="96">
        <f t="shared" si="29"/>
        <v>0</v>
      </c>
      <c r="AD37" s="214" t="s">
        <v>147</v>
      </c>
      <c r="AE37" s="215"/>
      <c r="AF37" s="215"/>
    </row>
    <row r="38" spans="1:32" ht="29.25">
      <c r="A38" s="279"/>
      <c r="B38" s="213"/>
      <c r="C38" s="213"/>
      <c r="D38" s="59">
        <v>33</v>
      </c>
      <c r="E38" s="70" t="s">
        <v>84</v>
      </c>
      <c r="F38" s="61">
        <v>0.95</v>
      </c>
      <c r="G38" s="40" t="s">
        <v>96</v>
      </c>
      <c r="H38" s="72">
        <v>0.9</v>
      </c>
      <c r="I38" s="72">
        <v>0.92</v>
      </c>
      <c r="J38" s="72">
        <v>0.93</v>
      </c>
      <c r="K38" s="72">
        <v>0.94</v>
      </c>
      <c r="L38" s="72">
        <v>0.95</v>
      </c>
      <c r="M38" s="29">
        <v>0.9</v>
      </c>
      <c r="N38" s="29"/>
      <c r="O38" s="28">
        <f t="shared" si="23"/>
        <v>0</v>
      </c>
      <c r="P38" s="29">
        <v>0.92</v>
      </c>
      <c r="Q38" s="29"/>
      <c r="R38" s="28">
        <f t="shared" si="24"/>
        <v>0</v>
      </c>
      <c r="S38" s="29">
        <v>0.93</v>
      </c>
      <c r="T38" s="29"/>
      <c r="U38" s="28">
        <f t="shared" si="25"/>
        <v>0</v>
      </c>
      <c r="V38" s="29">
        <v>0.94</v>
      </c>
      <c r="W38" s="29"/>
      <c r="X38" s="28">
        <f t="shared" si="26"/>
        <v>0</v>
      </c>
      <c r="Y38" s="29">
        <v>0.95</v>
      </c>
      <c r="Z38" s="29"/>
      <c r="AA38" s="28">
        <f t="shared" si="27"/>
        <v>0</v>
      </c>
      <c r="AB38" s="31">
        <f t="shared" si="28"/>
        <v>0</v>
      </c>
      <c r="AC38" s="96">
        <f t="shared" si="29"/>
        <v>0</v>
      </c>
      <c r="AD38" s="219" t="e">
        <f>AVERAGE(N37:N38)</f>
        <v>#DIV/0!</v>
      </c>
      <c r="AE38" s="220"/>
      <c r="AF38" s="221"/>
    </row>
    <row r="39" spans="1:32" ht="28.5" customHeight="1">
      <c r="A39" s="271" t="s">
        <v>19</v>
      </c>
      <c r="B39" s="242" t="s">
        <v>85</v>
      </c>
      <c r="C39" s="200">
        <v>0.15</v>
      </c>
      <c r="D39" s="59">
        <v>34</v>
      </c>
      <c r="E39" s="57" t="s">
        <v>97</v>
      </c>
      <c r="F39" s="99">
        <f t="shared" si="7"/>
        <v>73</v>
      </c>
      <c r="G39" s="61" t="s">
        <v>93</v>
      </c>
      <c r="H39" s="49">
        <v>3</v>
      </c>
      <c r="I39" s="49">
        <v>10</v>
      </c>
      <c r="J39" s="49">
        <v>15</v>
      </c>
      <c r="K39" s="49">
        <v>20</v>
      </c>
      <c r="L39" s="49">
        <v>25</v>
      </c>
      <c r="M39" s="30">
        <v>3</v>
      </c>
      <c r="N39" s="30"/>
      <c r="O39" s="28">
        <f t="shared" si="23"/>
        <v>0</v>
      </c>
      <c r="P39" s="30">
        <v>10</v>
      </c>
      <c r="Q39" s="30"/>
      <c r="R39" s="28">
        <f t="shared" si="24"/>
        <v>0</v>
      </c>
      <c r="S39" s="30">
        <v>15</v>
      </c>
      <c r="T39" s="28"/>
      <c r="U39" s="28">
        <f t="shared" si="25"/>
        <v>0</v>
      </c>
      <c r="V39" s="30">
        <v>20</v>
      </c>
      <c r="W39" s="28"/>
      <c r="X39" s="28">
        <f t="shared" si="26"/>
        <v>0</v>
      </c>
      <c r="Y39" s="30">
        <v>25</v>
      </c>
      <c r="Z39" s="30"/>
      <c r="AA39" s="28">
        <f t="shared" si="27"/>
        <v>0</v>
      </c>
      <c r="AB39" s="31">
        <f t="shared" si="28"/>
        <v>0</v>
      </c>
      <c r="AC39" s="29">
        <f t="shared" si="29"/>
        <v>0</v>
      </c>
      <c r="AD39" s="214" t="s">
        <v>148</v>
      </c>
      <c r="AE39" s="215"/>
      <c r="AF39" s="215"/>
    </row>
    <row r="40" spans="1:32" ht="26.25" customHeight="1">
      <c r="A40" s="272"/>
      <c r="B40" s="242"/>
      <c r="C40" s="201"/>
      <c r="D40" s="59">
        <v>35</v>
      </c>
      <c r="E40" s="57" t="s">
        <v>104</v>
      </c>
      <c r="F40" s="99">
        <f t="shared" si="7"/>
        <v>75</v>
      </c>
      <c r="G40" s="61" t="s">
        <v>93</v>
      </c>
      <c r="H40" s="49">
        <v>10</v>
      </c>
      <c r="I40" s="49">
        <v>12</v>
      </c>
      <c r="J40" s="49">
        <v>15</v>
      </c>
      <c r="K40" s="49">
        <v>18</v>
      </c>
      <c r="L40" s="49">
        <v>20</v>
      </c>
      <c r="M40" s="30">
        <v>10</v>
      </c>
      <c r="N40" s="30"/>
      <c r="O40" s="28">
        <f t="shared" si="23"/>
        <v>0</v>
      </c>
      <c r="P40" s="30">
        <v>12</v>
      </c>
      <c r="Q40" s="30"/>
      <c r="R40" s="28">
        <f t="shared" si="24"/>
        <v>0</v>
      </c>
      <c r="S40" s="30">
        <v>15</v>
      </c>
      <c r="T40" s="28"/>
      <c r="U40" s="28">
        <f t="shared" si="25"/>
        <v>0</v>
      </c>
      <c r="V40" s="30">
        <v>18</v>
      </c>
      <c r="W40" s="28"/>
      <c r="X40" s="28">
        <f t="shared" si="26"/>
        <v>0</v>
      </c>
      <c r="Y40" s="30">
        <v>20</v>
      </c>
      <c r="Z40" s="30"/>
      <c r="AA40" s="28">
        <f t="shared" si="27"/>
        <v>0</v>
      </c>
      <c r="AB40" s="31">
        <f t="shared" si="28"/>
        <v>0</v>
      </c>
      <c r="AC40" s="29">
        <f t="shared" si="29"/>
        <v>0</v>
      </c>
      <c r="AD40" s="222" t="e">
        <f>AVERAGE(N39:N47)</f>
        <v>#DIV/0!</v>
      </c>
      <c r="AE40" s="223"/>
      <c r="AF40" s="224"/>
    </row>
    <row r="41" spans="1:32" ht="29.25">
      <c r="A41" s="272"/>
      <c r="B41" s="242"/>
      <c r="C41" s="201"/>
      <c r="D41" s="59">
        <v>36</v>
      </c>
      <c r="E41" s="58" t="s">
        <v>98</v>
      </c>
      <c r="F41" s="99">
        <f t="shared" si="7"/>
        <v>34000000</v>
      </c>
      <c r="G41" s="61" t="s">
        <v>93</v>
      </c>
      <c r="H41" s="49">
        <v>6200000</v>
      </c>
      <c r="I41" s="49">
        <v>6500000</v>
      </c>
      <c r="J41" s="49">
        <v>6800000</v>
      </c>
      <c r="K41" s="49">
        <v>7000000</v>
      </c>
      <c r="L41" s="49">
        <v>7500000</v>
      </c>
      <c r="M41" s="30">
        <v>6200000</v>
      </c>
      <c r="N41" s="30"/>
      <c r="O41" s="28">
        <f t="shared" si="23"/>
        <v>0</v>
      </c>
      <c r="P41" s="30">
        <v>6500000</v>
      </c>
      <c r="Q41" s="30"/>
      <c r="R41" s="28">
        <f t="shared" si="24"/>
        <v>0</v>
      </c>
      <c r="S41" s="30">
        <v>6800000</v>
      </c>
      <c r="T41" s="28"/>
      <c r="U41" s="28">
        <f t="shared" si="25"/>
        <v>0</v>
      </c>
      <c r="V41" s="30">
        <v>7000000</v>
      </c>
      <c r="W41" s="28"/>
      <c r="X41" s="28">
        <f t="shared" si="26"/>
        <v>0</v>
      </c>
      <c r="Y41" s="30">
        <v>7500000</v>
      </c>
      <c r="Z41" s="30"/>
      <c r="AA41" s="28">
        <f t="shared" si="27"/>
        <v>0</v>
      </c>
      <c r="AB41" s="31">
        <f t="shared" si="28"/>
        <v>0</v>
      </c>
      <c r="AC41" s="29">
        <f t="shared" si="29"/>
        <v>0</v>
      </c>
      <c r="AD41" s="225"/>
      <c r="AE41" s="226"/>
      <c r="AF41" s="227"/>
    </row>
    <row r="42" spans="1:32" ht="29.25">
      <c r="A42" s="272"/>
      <c r="B42" s="242"/>
      <c r="C42" s="201"/>
      <c r="D42" s="59">
        <v>37</v>
      </c>
      <c r="E42" s="58" t="s">
        <v>105</v>
      </c>
      <c r="F42" s="99">
        <f t="shared" si="7"/>
        <v>3300000</v>
      </c>
      <c r="G42" s="61" t="s">
        <v>93</v>
      </c>
      <c r="H42" s="49">
        <v>450000</v>
      </c>
      <c r="I42" s="49">
        <v>600000</v>
      </c>
      <c r="J42" s="49">
        <v>700000</v>
      </c>
      <c r="K42" s="49">
        <v>750000</v>
      </c>
      <c r="L42" s="49">
        <v>800000</v>
      </c>
      <c r="M42" s="30">
        <v>450000</v>
      </c>
      <c r="N42" s="30"/>
      <c r="O42" s="28">
        <f t="shared" si="23"/>
        <v>0</v>
      </c>
      <c r="P42" s="30">
        <v>600000</v>
      </c>
      <c r="Q42" s="30"/>
      <c r="R42" s="28">
        <f t="shared" si="24"/>
        <v>0</v>
      </c>
      <c r="S42" s="30">
        <v>700000</v>
      </c>
      <c r="T42" s="28"/>
      <c r="U42" s="28">
        <f t="shared" si="25"/>
        <v>0</v>
      </c>
      <c r="V42" s="30">
        <v>750000</v>
      </c>
      <c r="W42" s="28"/>
      <c r="X42" s="28">
        <f t="shared" si="26"/>
        <v>0</v>
      </c>
      <c r="Y42" s="30">
        <v>800000</v>
      </c>
      <c r="Z42" s="30"/>
      <c r="AA42" s="28">
        <f t="shared" si="27"/>
        <v>0</v>
      </c>
      <c r="AB42" s="31">
        <f t="shared" si="28"/>
        <v>0</v>
      </c>
      <c r="AC42" s="29">
        <f t="shared" si="29"/>
        <v>0</v>
      </c>
      <c r="AD42" s="225"/>
      <c r="AE42" s="226"/>
      <c r="AF42" s="227"/>
    </row>
    <row r="43" spans="1:32" ht="29.25">
      <c r="A43" s="272"/>
      <c r="B43" s="242"/>
      <c r="C43" s="201"/>
      <c r="D43" s="59">
        <v>38</v>
      </c>
      <c r="E43" s="58" t="s">
        <v>107</v>
      </c>
      <c r="F43" s="61">
        <v>0.9</v>
      </c>
      <c r="G43" s="61" t="s">
        <v>96</v>
      </c>
      <c r="H43" s="48">
        <v>0.7</v>
      </c>
      <c r="I43" s="48">
        <v>0.75</v>
      </c>
      <c r="J43" s="48">
        <v>0.8</v>
      </c>
      <c r="K43" s="48">
        <v>0.85</v>
      </c>
      <c r="L43" s="48">
        <v>0.9</v>
      </c>
      <c r="M43" s="29">
        <v>0.7</v>
      </c>
      <c r="N43" s="29"/>
      <c r="O43" s="28">
        <f t="shared" si="23"/>
        <v>0</v>
      </c>
      <c r="P43" s="29">
        <v>0.75</v>
      </c>
      <c r="Q43" s="29"/>
      <c r="R43" s="28">
        <f t="shared" si="24"/>
        <v>0</v>
      </c>
      <c r="S43" s="29">
        <v>0.8</v>
      </c>
      <c r="T43" s="29"/>
      <c r="U43" s="28">
        <f t="shared" si="25"/>
        <v>0</v>
      </c>
      <c r="V43" s="29">
        <v>0.85</v>
      </c>
      <c r="W43" s="29"/>
      <c r="X43" s="28">
        <f t="shared" si="26"/>
        <v>0</v>
      </c>
      <c r="Y43" s="29">
        <v>0.9</v>
      </c>
      <c r="Z43" s="29"/>
      <c r="AA43" s="28">
        <f t="shared" si="27"/>
        <v>0</v>
      </c>
      <c r="AB43" s="31">
        <f t="shared" si="28"/>
        <v>0</v>
      </c>
      <c r="AC43" s="29">
        <f t="shared" si="29"/>
        <v>0</v>
      </c>
      <c r="AD43" s="225"/>
      <c r="AE43" s="226"/>
      <c r="AF43" s="227"/>
    </row>
    <row r="44" spans="1:32" ht="29.25">
      <c r="A44" s="272"/>
      <c r="B44" s="242"/>
      <c r="C44" s="201"/>
      <c r="D44" s="59">
        <v>39</v>
      </c>
      <c r="E44" s="58" t="s">
        <v>110</v>
      </c>
      <c r="F44" s="61">
        <v>0.2</v>
      </c>
      <c r="G44" s="61" t="s">
        <v>96</v>
      </c>
      <c r="H44" s="48">
        <v>0.1</v>
      </c>
      <c r="I44" s="48">
        <v>0.12</v>
      </c>
      <c r="J44" s="48">
        <v>0.15</v>
      </c>
      <c r="K44" s="48">
        <v>0.17</v>
      </c>
      <c r="L44" s="48">
        <v>0.2</v>
      </c>
      <c r="M44" s="29">
        <v>0.1</v>
      </c>
      <c r="N44" s="29"/>
      <c r="O44" s="28">
        <f t="shared" si="23"/>
        <v>0</v>
      </c>
      <c r="P44" s="29">
        <v>0.12</v>
      </c>
      <c r="Q44" s="29"/>
      <c r="R44" s="28">
        <f t="shared" si="24"/>
        <v>0</v>
      </c>
      <c r="S44" s="29">
        <v>0.15</v>
      </c>
      <c r="T44" s="29"/>
      <c r="U44" s="28">
        <f t="shared" si="25"/>
        <v>0</v>
      </c>
      <c r="V44" s="29">
        <v>0.17</v>
      </c>
      <c r="W44" s="29"/>
      <c r="X44" s="28">
        <f t="shared" si="26"/>
        <v>0</v>
      </c>
      <c r="Y44" s="29">
        <v>0.2</v>
      </c>
      <c r="Z44" s="29"/>
      <c r="AA44" s="28">
        <f t="shared" si="27"/>
        <v>0</v>
      </c>
      <c r="AB44" s="31">
        <f t="shared" si="28"/>
        <v>0</v>
      </c>
      <c r="AC44" s="29">
        <f t="shared" si="29"/>
        <v>0</v>
      </c>
      <c r="AD44" s="225"/>
      <c r="AE44" s="226"/>
      <c r="AF44" s="227"/>
    </row>
    <row r="45" spans="1:32" ht="29.25">
      <c r="A45" s="272"/>
      <c r="B45" s="242"/>
      <c r="C45" s="201"/>
      <c r="D45" s="59">
        <v>40</v>
      </c>
      <c r="E45" s="58" t="s">
        <v>99</v>
      </c>
      <c r="F45" s="99">
        <f t="shared" si="7"/>
        <v>25000000</v>
      </c>
      <c r="G45" s="61" t="s">
        <v>93</v>
      </c>
      <c r="H45" s="49">
        <v>4000000</v>
      </c>
      <c r="I45" s="49">
        <v>4500000</v>
      </c>
      <c r="J45" s="49">
        <v>5000000</v>
      </c>
      <c r="K45" s="49">
        <v>5500000</v>
      </c>
      <c r="L45" s="49">
        <v>6000000</v>
      </c>
      <c r="M45" s="30">
        <v>4000000</v>
      </c>
      <c r="N45" s="30"/>
      <c r="O45" s="28">
        <f t="shared" si="23"/>
        <v>0</v>
      </c>
      <c r="P45" s="30">
        <v>4500000</v>
      </c>
      <c r="Q45" s="30"/>
      <c r="R45" s="28">
        <f t="shared" si="24"/>
        <v>0</v>
      </c>
      <c r="S45" s="30">
        <v>5000000</v>
      </c>
      <c r="T45" s="28"/>
      <c r="U45" s="28">
        <f t="shared" si="25"/>
        <v>0</v>
      </c>
      <c r="V45" s="30">
        <v>5500000</v>
      </c>
      <c r="W45" s="28"/>
      <c r="X45" s="28">
        <f t="shared" si="26"/>
        <v>0</v>
      </c>
      <c r="Y45" s="30">
        <v>6000000</v>
      </c>
      <c r="Z45" s="30"/>
      <c r="AA45" s="28">
        <f t="shared" si="27"/>
        <v>0</v>
      </c>
      <c r="AB45" s="31">
        <f t="shared" si="28"/>
        <v>0</v>
      </c>
      <c r="AC45" s="29">
        <f t="shared" si="29"/>
        <v>0</v>
      </c>
      <c r="AD45" s="225"/>
      <c r="AE45" s="226"/>
      <c r="AF45" s="227"/>
    </row>
    <row r="46" spans="1:32" ht="29.25">
      <c r="A46" s="272"/>
      <c r="B46" s="242"/>
      <c r="C46" s="201"/>
      <c r="D46" s="59">
        <v>41</v>
      </c>
      <c r="E46" s="58" t="s">
        <v>136</v>
      </c>
      <c r="F46" s="99">
        <f t="shared" si="7"/>
        <v>2</v>
      </c>
      <c r="G46" s="61" t="s">
        <v>93</v>
      </c>
      <c r="H46" s="49">
        <v>1</v>
      </c>
      <c r="I46" s="49">
        <v>0</v>
      </c>
      <c r="J46" s="49">
        <v>0</v>
      </c>
      <c r="K46" s="49">
        <v>1</v>
      </c>
      <c r="L46" s="49">
        <v>0</v>
      </c>
      <c r="M46" s="30">
        <v>1.1000000000000001</v>
      </c>
      <c r="N46" s="29"/>
      <c r="O46" s="28">
        <f t="shared" ref="O46" si="58">N46/M46</f>
        <v>0</v>
      </c>
      <c r="P46" s="120">
        <v>0</v>
      </c>
      <c r="Q46" s="122">
        <v>0</v>
      </c>
      <c r="R46" s="121">
        <v>0</v>
      </c>
      <c r="S46" s="120">
        <v>0</v>
      </c>
      <c r="T46" s="122">
        <v>0</v>
      </c>
      <c r="U46" s="28">
        <v>0</v>
      </c>
      <c r="V46" s="30">
        <v>1.22</v>
      </c>
      <c r="W46" s="29"/>
      <c r="X46" s="121">
        <f t="shared" ref="X46" si="59">W46/V46</f>
        <v>0</v>
      </c>
      <c r="Y46" s="120">
        <v>0</v>
      </c>
      <c r="Z46" s="122">
        <v>0</v>
      </c>
      <c r="AA46" s="28">
        <v>0</v>
      </c>
      <c r="AB46" s="31">
        <f t="shared" ref="AB46" si="60">Z46+W46+T46+Q46+N46</f>
        <v>0</v>
      </c>
      <c r="AC46" s="29">
        <f t="shared" ref="AC46" si="61">AB46/F46</f>
        <v>0</v>
      </c>
      <c r="AD46" s="225"/>
      <c r="AE46" s="226"/>
      <c r="AF46" s="227"/>
    </row>
    <row r="47" spans="1:32" ht="24" customHeight="1">
      <c r="A47" s="272"/>
      <c r="B47" s="242"/>
      <c r="C47" s="202"/>
      <c r="D47" s="85">
        <v>42</v>
      </c>
      <c r="E47" s="57" t="s">
        <v>135</v>
      </c>
      <c r="F47" s="61">
        <v>1</v>
      </c>
      <c r="G47" s="100" t="s">
        <v>93</v>
      </c>
      <c r="H47" s="48">
        <v>0.9</v>
      </c>
      <c r="I47" s="48">
        <v>1</v>
      </c>
      <c r="J47" s="48">
        <v>1</v>
      </c>
      <c r="K47" s="48">
        <v>1</v>
      </c>
      <c r="L47" s="48">
        <v>1</v>
      </c>
      <c r="M47" s="29">
        <v>0.9</v>
      </c>
      <c r="N47" s="30"/>
      <c r="O47" s="28">
        <f t="shared" si="23"/>
        <v>0</v>
      </c>
      <c r="P47" s="29">
        <v>1</v>
      </c>
      <c r="Q47" s="30"/>
      <c r="R47" s="28">
        <f t="shared" si="24"/>
        <v>0</v>
      </c>
      <c r="S47" s="29">
        <v>1</v>
      </c>
      <c r="T47" s="28"/>
      <c r="U47" s="28">
        <f t="shared" si="25"/>
        <v>0</v>
      </c>
      <c r="V47" s="29">
        <v>1</v>
      </c>
      <c r="W47" s="28"/>
      <c r="X47" s="28">
        <f t="shared" si="26"/>
        <v>0</v>
      </c>
      <c r="Y47" s="29">
        <v>1</v>
      </c>
      <c r="Z47" s="30"/>
      <c r="AA47" s="28">
        <f t="shared" si="27"/>
        <v>0</v>
      </c>
      <c r="AB47" s="31">
        <f t="shared" si="28"/>
        <v>0</v>
      </c>
      <c r="AC47" s="29">
        <f t="shared" si="29"/>
        <v>0</v>
      </c>
      <c r="AD47" s="225"/>
      <c r="AE47" s="226"/>
      <c r="AF47" s="227"/>
    </row>
    <row r="48" spans="1:32" ht="22.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214" t="s">
        <v>149</v>
      </c>
      <c r="AE48" s="215"/>
      <c r="AF48" s="215"/>
    </row>
    <row r="49" spans="1:32" ht="22.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216" t="e">
        <f>AVERAGE(AD6:AF47)</f>
        <v>#DIV/0!</v>
      </c>
      <c r="AE49" s="215"/>
      <c r="AF49" s="215"/>
    </row>
    <row r="50" spans="1:32" ht="22.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217"/>
      <c r="AE50" s="218"/>
      <c r="AF50" s="218"/>
    </row>
    <row r="51" spans="1:32">
      <c r="AD51"/>
      <c r="AE51"/>
      <c r="AF51"/>
    </row>
    <row r="52" spans="1:32">
      <c r="AD52"/>
      <c r="AE52"/>
      <c r="AF52"/>
    </row>
    <row r="53" spans="1:32">
      <c r="AD53"/>
      <c r="AE53"/>
      <c r="AF53"/>
    </row>
    <row r="54" spans="1:32">
      <c r="AD54"/>
      <c r="AE54"/>
      <c r="AF54"/>
    </row>
    <row r="55" spans="1:32">
      <c r="AD55"/>
      <c r="AE55"/>
      <c r="AF55"/>
    </row>
    <row r="56" spans="1:32">
      <c r="AD56"/>
      <c r="AE56"/>
      <c r="AF56"/>
    </row>
    <row r="57" spans="1:32">
      <c r="AD57"/>
      <c r="AE57"/>
      <c r="AF57"/>
    </row>
    <row r="58" spans="1:32">
      <c r="AD58"/>
      <c r="AE58"/>
      <c r="AF58"/>
    </row>
    <row r="59" spans="1:32">
      <c r="AD59"/>
      <c r="AE59"/>
      <c r="AF59"/>
    </row>
    <row r="60" spans="1:32">
      <c r="AD60"/>
      <c r="AE60"/>
      <c r="AF60"/>
    </row>
    <row r="61" spans="1:32">
      <c r="AD61"/>
      <c r="AE61"/>
      <c r="AF61"/>
    </row>
    <row r="62" spans="1:32">
      <c r="AD62"/>
      <c r="AE62"/>
      <c r="AF62"/>
    </row>
    <row r="63" spans="1:32">
      <c r="AD63"/>
      <c r="AE63"/>
      <c r="AF63"/>
    </row>
    <row r="64" spans="1:32">
      <c r="AD64"/>
      <c r="AE64"/>
      <c r="AF64"/>
    </row>
    <row r="65" customFormat="1"/>
    <row r="66" customFormat="1"/>
    <row r="67" customFormat="1"/>
    <row r="68" customFormat="1"/>
  </sheetData>
  <mergeCells count="80">
    <mergeCell ref="B7:B9"/>
    <mergeCell ref="F4:F5"/>
    <mergeCell ref="B10:B16"/>
    <mergeCell ref="B31:B33"/>
    <mergeCell ref="B17:B21"/>
    <mergeCell ref="C7:C9"/>
    <mergeCell ref="C10:C16"/>
    <mergeCell ref="C22:C30"/>
    <mergeCell ref="A39:A47"/>
    <mergeCell ref="K4:K5"/>
    <mergeCell ref="Y2:AA3"/>
    <mergeCell ref="Y4:Y5"/>
    <mergeCell ref="Z4:Z5"/>
    <mergeCell ref="AA4:AA5"/>
    <mergeCell ref="P4:P5"/>
    <mergeCell ref="A22:A33"/>
    <mergeCell ref="B22:B30"/>
    <mergeCell ref="A34:A38"/>
    <mergeCell ref="R4:R5"/>
    <mergeCell ref="A6:A21"/>
    <mergeCell ref="S2:U3"/>
    <mergeCell ref="V2:X3"/>
    <mergeCell ref="B34:B36"/>
    <mergeCell ref="B37:B38"/>
    <mergeCell ref="A1:L1"/>
    <mergeCell ref="A2:A5"/>
    <mergeCell ref="B2:B5"/>
    <mergeCell ref="D2:D5"/>
    <mergeCell ref="E2:E5"/>
    <mergeCell ref="F2:G3"/>
    <mergeCell ref="H2:L3"/>
    <mergeCell ref="J4:J5"/>
    <mergeCell ref="L4:L5"/>
    <mergeCell ref="H4:H5"/>
    <mergeCell ref="I4:I5"/>
    <mergeCell ref="G4:G5"/>
    <mergeCell ref="C2:C5"/>
    <mergeCell ref="B39:B47"/>
    <mergeCell ref="AD2:AF2"/>
    <mergeCell ref="AD3:AF5"/>
    <mergeCell ref="AD6:AF6"/>
    <mergeCell ref="AD7:AF7"/>
    <mergeCell ref="AD9:AF9"/>
    <mergeCell ref="AD11:AF16"/>
    <mergeCell ref="AD10:AF10"/>
    <mergeCell ref="AD19:AF21"/>
    <mergeCell ref="AD23:AF30"/>
    <mergeCell ref="AD22:AF22"/>
    <mergeCell ref="AB2:AC2"/>
    <mergeCell ref="AB3:AB5"/>
    <mergeCell ref="S4:S5"/>
    <mergeCell ref="T4:T5"/>
    <mergeCell ref="AD17:AF18"/>
    <mergeCell ref="M1:AF1"/>
    <mergeCell ref="AD31:AF31"/>
    <mergeCell ref="AD33:AF33"/>
    <mergeCell ref="AD36:AF36"/>
    <mergeCell ref="AD34:AF34"/>
    <mergeCell ref="AC3:AC5"/>
    <mergeCell ref="W4:W5"/>
    <mergeCell ref="P2:R3"/>
    <mergeCell ref="M2:O3"/>
    <mergeCell ref="X4:X5"/>
    <mergeCell ref="M4:M5"/>
    <mergeCell ref="N4:N5"/>
    <mergeCell ref="U4:U5"/>
    <mergeCell ref="V4:V5"/>
    <mergeCell ref="O4:O5"/>
    <mergeCell ref="Q4:Q5"/>
    <mergeCell ref="AD48:AF48"/>
    <mergeCell ref="AD49:AF50"/>
    <mergeCell ref="AD37:AF37"/>
    <mergeCell ref="AD38:AF38"/>
    <mergeCell ref="AD39:AF39"/>
    <mergeCell ref="AD40:AF47"/>
    <mergeCell ref="C39:C47"/>
    <mergeCell ref="C34:C36"/>
    <mergeCell ref="C17:C21"/>
    <mergeCell ref="C31:C33"/>
    <mergeCell ref="C37:C38"/>
  </mergeCells>
  <pageMargins left="0" right="0" top="0" bottom="0" header="0" footer="0"/>
  <pageSetup paperSize="9" scale="29" orientation="landscape" r:id="rId1"/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8"/>
  <sheetViews>
    <sheetView rightToLeft="1" tabSelected="1" view="pageBreakPreview" zoomScaleSheetLayoutView="100" workbookViewId="0">
      <selection activeCell="K48" sqref="K48"/>
    </sheetView>
  </sheetViews>
  <sheetFormatPr defaultRowHeight="12.75"/>
  <cols>
    <col min="1" max="1" width="10.42578125" customWidth="1"/>
    <col min="2" max="2" width="12.7109375" customWidth="1"/>
    <col min="3" max="3" width="57" customWidth="1"/>
    <col min="4" max="4" width="66.140625" bestFit="1" customWidth="1"/>
    <col min="5" max="5" width="5.42578125" bestFit="1" customWidth="1"/>
    <col min="6" max="9" width="7.140625" bestFit="1" customWidth="1"/>
    <col min="10" max="11" width="10.85546875" bestFit="1" customWidth="1"/>
    <col min="12" max="16" width="7.140625" bestFit="1" customWidth="1"/>
    <col min="17" max="17" width="7.140625" customWidth="1"/>
    <col min="18" max="18" width="8.28515625" bestFit="1" customWidth="1"/>
    <col min="19" max="19" width="9.7109375" customWidth="1"/>
  </cols>
  <sheetData>
    <row r="1" spans="1:19" ht="25.5">
      <c r="A1" s="451" t="s">
        <v>160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27">
      <c r="A4" s="485">
        <v>1</v>
      </c>
      <c r="B4" s="485">
        <v>2024</v>
      </c>
      <c r="C4" s="488" t="s">
        <v>191</v>
      </c>
      <c r="D4" s="22" t="s">
        <v>752</v>
      </c>
      <c r="E4" s="22"/>
      <c r="F4" s="22"/>
      <c r="G4" s="22"/>
      <c r="H4" s="22"/>
      <c r="I4" s="22"/>
      <c r="J4" s="22"/>
      <c r="K4" s="22"/>
      <c r="L4" s="158">
        <v>0.33</v>
      </c>
      <c r="M4" s="22"/>
      <c r="N4" s="22"/>
      <c r="O4" s="22"/>
      <c r="P4" s="22"/>
      <c r="Q4" s="22"/>
      <c r="R4" s="22"/>
      <c r="S4" s="18"/>
    </row>
    <row r="5" spans="1:19" ht="27">
      <c r="A5" s="486"/>
      <c r="B5" s="486"/>
      <c r="C5" s="489"/>
      <c r="D5" s="22" t="s">
        <v>753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58">
        <v>0.33</v>
      </c>
      <c r="Q5" s="22"/>
      <c r="R5" s="22"/>
      <c r="S5" s="18"/>
    </row>
    <row r="6" spans="1:19" ht="27">
      <c r="A6" s="487"/>
      <c r="B6" s="487"/>
      <c r="C6" s="490"/>
      <c r="D6" s="22" t="s">
        <v>754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58">
        <v>0.34</v>
      </c>
      <c r="S6" s="18"/>
    </row>
    <row r="7" spans="1:19" ht="27">
      <c r="A7" s="485">
        <v>2</v>
      </c>
      <c r="B7" s="491">
        <v>2024</v>
      </c>
      <c r="C7" s="488" t="s">
        <v>527</v>
      </c>
      <c r="D7" s="22" t="s">
        <v>755</v>
      </c>
      <c r="E7" s="22"/>
      <c r="F7" s="22"/>
      <c r="G7" s="22"/>
      <c r="H7" s="22"/>
      <c r="I7" s="22"/>
      <c r="J7" s="22"/>
      <c r="K7" s="22"/>
      <c r="L7" s="22"/>
      <c r="M7" s="22"/>
      <c r="N7" s="158">
        <v>0.5</v>
      </c>
      <c r="O7" s="22"/>
      <c r="P7" s="22"/>
      <c r="Q7" s="22"/>
      <c r="R7" s="158"/>
      <c r="S7" s="18"/>
    </row>
    <row r="8" spans="1:19" ht="27">
      <c r="A8" s="486"/>
      <c r="B8" s="491"/>
      <c r="C8" s="489"/>
      <c r="D8" s="22" t="s">
        <v>756</v>
      </c>
      <c r="E8" s="22"/>
      <c r="F8" s="22"/>
      <c r="G8" s="22"/>
      <c r="H8" s="22"/>
      <c r="I8" s="22"/>
      <c r="J8" s="22"/>
      <c r="K8" s="22"/>
      <c r="L8" s="22"/>
      <c r="M8" s="22"/>
      <c r="N8" s="158"/>
      <c r="O8" s="22"/>
      <c r="P8" s="22"/>
      <c r="Q8" s="22"/>
      <c r="R8" s="158">
        <v>0.5</v>
      </c>
      <c r="S8" s="18"/>
    </row>
    <row r="9" spans="1:19" ht="27">
      <c r="A9" s="491">
        <v>3</v>
      </c>
      <c r="B9" s="485">
        <v>2024</v>
      </c>
      <c r="C9" s="492" t="s">
        <v>757</v>
      </c>
      <c r="D9" s="22" t="s">
        <v>758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158">
        <v>0.33</v>
      </c>
      <c r="P9" s="22"/>
      <c r="Q9" s="22"/>
      <c r="R9" s="158"/>
      <c r="S9" s="18"/>
    </row>
    <row r="10" spans="1:19" ht="27">
      <c r="A10" s="491"/>
      <c r="B10" s="486"/>
      <c r="C10" s="492"/>
      <c r="D10" s="22" t="s">
        <v>759</v>
      </c>
      <c r="E10" s="22"/>
      <c r="F10" s="194"/>
      <c r="G10" s="22"/>
      <c r="H10" s="22"/>
      <c r="I10" s="22"/>
      <c r="J10" s="22"/>
      <c r="K10" s="22"/>
      <c r="L10" s="22"/>
      <c r="M10" s="22"/>
      <c r="N10" s="22"/>
      <c r="O10" s="22"/>
      <c r="P10" s="158">
        <v>0.33</v>
      </c>
      <c r="Q10" s="22"/>
      <c r="R10" s="158"/>
      <c r="S10" s="18"/>
    </row>
    <row r="11" spans="1:19" ht="27">
      <c r="A11" s="491"/>
      <c r="B11" s="487"/>
      <c r="C11" s="492"/>
      <c r="D11" s="22" t="s">
        <v>760</v>
      </c>
      <c r="E11" s="22"/>
      <c r="F11" s="194"/>
      <c r="G11" s="22"/>
      <c r="H11" s="22"/>
      <c r="I11" s="22"/>
      <c r="J11" s="22"/>
      <c r="K11" s="22"/>
      <c r="L11" s="22"/>
      <c r="M11" s="22"/>
      <c r="N11" s="22"/>
      <c r="O11" s="158"/>
      <c r="P11" s="22"/>
      <c r="Q11" s="22">
        <v>34</v>
      </c>
      <c r="R11" s="158"/>
      <c r="S11" s="18"/>
    </row>
    <row r="12" spans="1:19" ht="27">
      <c r="A12" s="475">
        <v>4</v>
      </c>
      <c r="B12" s="475">
        <v>2024</v>
      </c>
      <c r="C12" s="478" t="s">
        <v>761</v>
      </c>
      <c r="D12" s="22" t="s">
        <v>758</v>
      </c>
      <c r="E12" s="34"/>
      <c r="F12" s="194"/>
      <c r="G12" s="22"/>
      <c r="H12" s="22"/>
      <c r="I12" s="22"/>
      <c r="J12" s="158"/>
      <c r="K12" s="22"/>
      <c r="L12" s="22"/>
      <c r="M12" s="22"/>
      <c r="N12" s="22"/>
      <c r="O12" s="22"/>
      <c r="P12" s="158">
        <v>0.33</v>
      </c>
      <c r="Q12" s="22"/>
      <c r="R12" s="22"/>
      <c r="S12" s="178"/>
    </row>
    <row r="13" spans="1:19" ht="27">
      <c r="A13" s="476"/>
      <c r="B13" s="476"/>
      <c r="C13" s="479"/>
      <c r="D13" s="22" t="s">
        <v>762</v>
      </c>
      <c r="E13" s="34"/>
      <c r="F13" s="194"/>
      <c r="G13" s="22"/>
      <c r="H13" s="22"/>
      <c r="I13" s="22"/>
      <c r="J13" s="22"/>
      <c r="L13" s="22"/>
      <c r="M13" s="22"/>
      <c r="N13" s="22"/>
      <c r="O13" s="158"/>
      <c r="P13" s="158"/>
      <c r="Q13" s="158">
        <v>0.34</v>
      </c>
      <c r="R13" s="22"/>
      <c r="S13" s="19"/>
    </row>
    <row r="14" spans="1:19" ht="27">
      <c r="A14" s="477"/>
      <c r="B14" s="477"/>
      <c r="C14" s="480"/>
      <c r="D14" s="22" t="s">
        <v>763</v>
      </c>
      <c r="E14" s="34"/>
      <c r="F14" s="194"/>
      <c r="G14" s="22"/>
      <c r="H14" s="22"/>
      <c r="I14" s="22"/>
      <c r="J14" s="22"/>
      <c r="K14" s="22"/>
      <c r="M14" s="22"/>
      <c r="N14" s="22"/>
      <c r="O14" s="158">
        <v>0.33</v>
      </c>
      <c r="P14" s="158"/>
      <c r="Q14" s="22"/>
      <c r="R14" s="22"/>
      <c r="S14" s="19"/>
    </row>
    <row r="15" spans="1:19" ht="27">
      <c r="A15" s="196"/>
      <c r="B15" s="196"/>
      <c r="C15" s="482" t="s">
        <v>528</v>
      </c>
      <c r="D15" s="22" t="s">
        <v>758</v>
      </c>
      <c r="E15" s="34"/>
      <c r="F15" s="194"/>
      <c r="G15" s="22"/>
      <c r="H15" s="22"/>
      <c r="I15" s="22"/>
      <c r="J15" s="22"/>
      <c r="K15" s="22"/>
      <c r="M15" s="22"/>
      <c r="N15" s="22"/>
      <c r="O15" s="158"/>
      <c r="P15" s="158">
        <v>0.33</v>
      </c>
      <c r="Q15" s="158"/>
      <c r="R15" s="22"/>
      <c r="S15" s="19"/>
    </row>
    <row r="16" spans="1:19" ht="27">
      <c r="A16" s="196">
        <v>5</v>
      </c>
      <c r="B16" s="196">
        <v>2024</v>
      </c>
      <c r="C16" s="479"/>
      <c r="D16" s="22" t="s">
        <v>759</v>
      </c>
      <c r="E16" s="34"/>
      <c r="F16" s="194"/>
      <c r="G16" s="22"/>
      <c r="H16" s="22"/>
      <c r="I16" s="22"/>
      <c r="J16" s="22"/>
      <c r="K16" s="22"/>
      <c r="M16" s="22"/>
      <c r="N16" s="22"/>
      <c r="O16" s="158"/>
      <c r="P16" s="22"/>
      <c r="Q16" s="158">
        <v>0.33</v>
      </c>
      <c r="R16" s="158"/>
      <c r="S16" s="19"/>
    </row>
    <row r="17" spans="1:19" ht="27">
      <c r="A17" s="196"/>
      <c r="B17" s="196"/>
      <c r="C17" s="480"/>
      <c r="D17" s="22" t="s">
        <v>760</v>
      </c>
      <c r="E17" s="34"/>
      <c r="F17" s="194"/>
      <c r="G17" s="22"/>
      <c r="H17" s="22"/>
      <c r="I17" s="22"/>
      <c r="J17" s="22"/>
      <c r="K17" s="22"/>
      <c r="M17" s="22"/>
      <c r="N17" s="22"/>
      <c r="O17" s="158"/>
      <c r="P17" s="158"/>
      <c r="Q17" s="22"/>
      <c r="R17" s="158">
        <v>0.34</v>
      </c>
      <c r="S17" s="19"/>
    </row>
    <row r="18" spans="1:19" ht="27">
      <c r="A18" s="481">
        <v>6</v>
      </c>
      <c r="B18" s="481">
        <v>2024</v>
      </c>
      <c r="C18" s="482" t="s">
        <v>198</v>
      </c>
      <c r="D18" s="22" t="s">
        <v>764</v>
      </c>
      <c r="E18" s="34"/>
      <c r="F18" s="194"/>
      <c r="G18" s="22"/>
      <c r="H18" s="22"/>
      <c r="I18" s="22"/>
      <c r="J18" s="22"/>
      <c r="K18" s="22"/>
      <c r="M18" s="22"/>
      <c r="N18" s="22"/>
      <c r="O18" s="158"/>
      <c r="P18" s="158">
        <v>0.5</v>
      </c>
      <c r="Q18" s="22"/>
      <c r="R18" s="22"/>
      <c r="S18" s="19"/>
    </row>
    <row r="19" spans="1:19" ht="27">
      <c r="A19" s="481"/>
      <c r="B19" s="481"/>
      <c r="C19" s="480"/>
      <c r="D19" s="22" t="s">
        <v>765</v>
      </c>
      <c r="E19" s="34"/>
      <c r="F19" s="194"/>
      <c r="G19" s="22"/>
      <c r="H19" s="22"/>
      <c r="I19" s="22"/>
      <c r="J19" s="22"/>
      <c r="K19" s="22"/>
      <c r="M19" s="22"/>
      <c r="N19" s="22"/>
      <c r="O19" s="158"/>
      <c r="P19" s="22"/>
      <c r="Q19" s="158"/>
      <c r="R19" s="158">
        <v>0.5</v>
      </c>
      <c r="S19" s="19"/>
    </row>
    <row r="20" spans="1:19" ht="27">
      <c r="A20" s="475">
        <v>7</v>
      </c>
      <c r="B20" s="475">
        <v>2024</v>
      </c>
      <c r="C20" s="482" t="s">
        <v>199</v>
      </c>
      <c r="D20" s="22" t="s">
        <v>766</v>
      </c>
      <c r="E20" s="34"/>
      <c r="F20" s="194"/>
      <c r="G20" s="22"/>
      <c r="H20" s="22"/>
      <c r="I20" s="22"/>
      <c r="J20" s="22"/>
      <c r="K20" s="22"/>
      <c r="M20" s="22"/>
      <c r="N20" s="22"/>
      <c r="O20" s="158">
        <v>0.5</v>
      </c>
      <c r="P20" s="22"/>
      <c r="Q20" s="158"/>
      <c r="R20" s="158"/>
      <c r="S20" s="19"/>
    </row>
    <row r="21" spans="1:19" ht="27">
      <c r="A21" s="477"/>
      <c r="B21" s="477"/>
      <c r="C21" s="480"/>
      <c r="D21" s="22" t="s">
        <v>767</v>
      </c>
      <c r="E21" s="34"/>
      <c r="F21" s="194"/>
      <c r="G21" s="22"/>
      <c r="H21" s="22"/>
      <c r="I21" s="22"/>
      <c r="J21" s="22"/>
      <c r="K21" s="22"/>
      <c r="M21" s="22"/>
      <c r="N21" s="22"/>
      <c r="O21" s="158"/>
      <c r="P21" s="158">
        <v>0.5</v>
      </c>
      <c r="Q21" s="158"/>
      <c r="R21" s="158"/>
      <c r="S21" s="19"/>
    </row>
    <row r="22" spans="1:19" ht="27">
      <c r="A22" s="475">
        <v>3</v>
      </c>
      <c r="B22" s="475">
        <v>2024</v>
      </c>
      <c r="C22" s="478" t="s">
        <v>109</v>
      </c>
      <c r="D22" s="21" t="s">
        <v>198</v>
      </c>
      <c r="E22" s="21"/>
      <c r="F22" s="194"/>
      <c r="G22" s="22"/>
      <c r="H22" s="22"/>
      <c r="I22" s="22"/>
      <c r="J22" s="158">
        <v>0.33</v>
      </c>
      <c r="K22" s="158" t="s">
        <v>682</v>
      </c>
      <c r="L22" s="158" t="s">
        <v>682</v>
      </c>
      <c r="M22" s="22"/>
      <c r="N22" s="22"/>
      <c r="O22" s="22"/>
      <c r="P22" s="22"/>
      <c r="Q22" s="22"/>
      <c r="R22" s="22"/>
      <c r="S22" s="178"/>
    </row>
    <row r="23" spans="1:19" ht="27">
      <c r="A23" s="476"/>
      <c r="B23" s="476"/>
      <c r="C23" s="479"/>
      <c r="D23" s="23" t="s">
        <v>201</v>
      </c>
      <c r="E23" s="23"/>
      <c r="F23" s="194"/>
      <c r="G23" s="22"/>
      <c r="H23" s="22"/>
      <c r="I23" s="22"/>
      <c r="J23" s="22"/>
      <c r="K23" s="22">
        <v>33</v>
      </c>
      <c r="L23" s="22"/>
      <c r="M23" s="158"/>
      <c r="N23" s="158" t="s">
        <v>682</v>
      </c>
      <c r="O23" s="158" t="s">
        <v>682</v>
      </c>
      <c r="P23" s="22"/>
      <c r="Q23" s="22"/>
      <c r="R23" s="22"/>
      <c r="S23" s="178"/>
    </row>
    <row r="24" spans="1:19" ht="27">
      <c r="A24" s="477"/>
      <c r="B24" s="477"/>
      <c r="C24" s="480"/>
      <c r="D24" s="23" t="s">
        <v>529</v>
      </c>
      <c r="E24" s="23"/>
      <c r="F24" s="194"/>
      <c r="G24" s="158" t="s">
        <v>682</v>
      </c>
      <c r="H24" s="158" t="s">
        <v>682</v>
      </c>
      <c r="I24" s="158">
        <v>0.34</v>
      </c>
      <c r="J24" s="22"/>
      <c r="K24" s="22"/>
      <c r="L24" s="22"/>
      <c r="M24" s="22"/>
      <c r="N24" s="22"/>
      <c r="O24" s="22"/>
      <c r="P24" s="22"/>
      <c r="Q24" s="22"/>
      <c r="R24" s="22"/>
      <c r="S24" s="178"/>
    </row>
    <row r="25" spans="1:19" ht="27">
      <c r="A25" s="196"/>
      <c r="B25" s="196"/>
      <c r="C25" s="482" t="s">
        <v>213</v>
      </c>
      <c r="D25" s="23" t="s">
        <v>770</v>
      </c>
      <c r="E25" s="23"/>
      <c r="F25" s="194"/>
      <c r="G25" s="158"/>
      <c r="H25" s="158"/>
      <c r="I25" s="158"/>
      <c r="J25" s="158">
        <v>0.33</v>
      </c>
      <c r="K25" s="194"/>
      <c r="L25" s="194"/>
      <c r="M25" s="158"/>
      <c r="N25" s="194"/>
      <c r="O25" s="194"/>
      <c r="P25" s="158"/>
      <c r="Q25" s="194"/>
      <c r="R25" s="158"/>
      <c r="S25" s="178"/>
    </row>
    <row r="26" spans="1:19" ht="27">
      <c r="A26" s="196">
        <v>4</v>
      </c>
      <c r="B26" s="196">
        <v>2024</v>
      </c>
      <c r="C26" s="479"/>
      <c r="D26" s="23" t="s">
        <v>771</v>
      </c>
      <c r="E26" s="23"/>
      <c r="F26" s="194"/>
      <c r="G26" s="158"/>
      <c r="H26" s="158"/>
      <c r="I26" s="158"/>
      <c r="J26" s="158"/>
      <c r="K26" s="194"/>
      <c r="L26" s="194"/>
      <c r="M26" s="158">
        <v>0.33</v>
      </c>
      <c r="N26" s="194"/>
      <c r="O26" s="194"/>
      <c r="P26" s="158"/>
      <c r="Q26" s="194"/>
      <c r="R26" s="158"/>
      <c r="S26" s="178"/>
    </row>
    <row r="27" spans="1:19" ht="27">
      <c r="A27" s="196"/>
      <c r="B27" s="196"/>
      <c r="C27" s="480"/>
      <c r="D27" s="23" t="s">
        <v>769</v>
      </c>
      <c r="E27" s="23"/>
      <c r="F27" s="194"/>
      <c r="G27" s="158"/>
      <c r="H27" s="158"/>
      <c r="I27" s="158"/>
      <c r="J27" s="158"/>
      <c r="K27" s="194"/>
      <c r="L27" s="194"/>
      <c r="M27" s="158"/>
      <c r="N27" s="194"/>
      <c r="O27" s="194"/>
      <c r="P27" s="158">
        <v>0.34</v>
      </c>
      <c r="Q27" s="194"/>
      <c r="R27" s="158"/>
      <c r="S27" s="178"/>
    </row>
    <row r="28" spans="1:19" ht="27">
      <c r="A28" s="475">
        <v>5</v>
      </c>
      <c r="B28" s="475">
        <v>2024</v>
      </c>
      <c r="C28" s="478" t="s">
        <v>196</v>
      </c>
      <c r="D28" s="21" t="s">
        <v>774</v>
      </c>
      <c r="E28" s="21"/>
      <c r="F28" s="194"/>
      <c r="G28" s="22"/>
      <c r="H28" s="22"/>
      <c r="I28" s="158">
        <v>0.34</v>
      </c>
      <c r="J28" s="22"/>
      <c r="K28" s="22"/>
      <c r="L28" s="158"/>
      <c r="M28" s="22"/>
      <c r="N28" s="22"/>
      <c r="O28" s="158"/>
      <c r="P28" s="22"/>
      <c r="Q28" s="158"/>
      <c r="R28" s="22"/>
      <c r="S28" s="178"/>
    </row>
    <row r="29" spans="1:19" ht="27">
      <c r="A29" s="476"/>
      <c r="B29" s="476"/>
      <c r="C29" s="479"/>
      <c r="D29" s="23" t="s">
        <v>772</v>
      </c>
      <c r="E29" s="23"/>
      <c r="F29" s="194"/>
      <c r="G29" s="22"/>
      <c r="H29" s="22"/>
      <c r="I29" s="22"/>
      <c r="J29" s="158"/>
      <c r="K29" s="158">
        <v>0.33</v>
      </c>
      <c r="L29" s="158"/>
      <c r="M29" s="22" t="s">
        <v>731</v>
      </c>
      <c r="N29" s="22"/>
      <c r="O29" s="22"/>
      <c r="P29" s="22"/>
      <c r="Q29" s="22"/>
      <c r="R29" s="22"/>
      <c r="S29" s="19"/>
    </row>
    <row r="30" spans="1:19" ht="27">
      <c r="A30" s="477"/>
      <c r="B30" s="477"/>
      <c r="C30" s="480"/>
      <c r="D30" s="23" t="s">
        <v>773</v>
      </c>
      <c r="E30" s="23"/>
      <c r="F30" s="194"/>
      <c r="G30" s="22"/>
      <c r="H30" s="22"/>
      <c r="I30" s="22"/>
      <c r="J30" s="158"/>
      <c r="K30" s="158"/>
      <c r="L30" s="158"/>
      <c r="M30" s="22"/>
      <c r="N30" s="22">
        <v>33</v>
      </c>
      <c r="O30" s="22"/>
      <c r="P30" s="22"/>
      <c r="Q30" s="22"/>
      <c r="R30" s="22"/>
      <c r="S30" s="19"/>
    </row>
    <row r="31" spans="1:19" ht="27">
      <c r="A31" s="196"/>
      <c r="B31" s="196">
        <v>2024</v>
      </c>
      <c r="C31" s="23" t="s">
        <v>530</v>
      </c>
      <c r="D31" s="23" t="s">
        <v>768</v>
      </c>
      <c r="E31" s="23"/>
      <c r="F31" s="194"/>
      <c r="G31" s="194">
        <v>25</v>
      </c>
      <c r="H31" s="194"/>
      <c r="I31" s="194"/>
      <c r="J31" s="158">
        <v>0.25</v>
      </c>
      <c r="K31" s="158"/>
      <c r="L31" s="158"/>
      <c r="M31" s="194">
        <v>25</v>
      </c>
      <c r="N31" s="194"/>
      <c r="O31" s="194"/>
      <c r="P31" s="194">
        <v>25</v>
      </c>
      <c r="Q31" s="194"/>
      <c r="R31" s="194"/>
      <c r="S31" s="19"/>
    </row>
    <row r="32" spans="1:19" ht="27">
      <c r="A32" s="198">
        <v>6</v>
      </c>
      <c r="B32" s="198">
        <v>2024</v>
      </c>
      <c r="C32" s="195" t="s">
        <v>106</v>
      </c>
      <c r="D32" s="21" t="s">
        <v>199</v>
      </c>
      <c r="E32" s="21"/>
      <c r="F32" s="194"/>
      <c r="G32" s="22">
        <v>25</v>
      </c>
      <c r="H32" s="22"/>
      <c r="I32" s="22"/>
      <c r="J32" s="158">
        <v>0.25</v>
      </c>
      <c r="K32" s="158"/>
      <c r="L32" s="158">
        <v>0.25</v>
      </c>
      <c r="M32" s="22"/>
      <c r="N32" s="22"/>
      <c r="O32" s="22">
        <v>2</v>
      </c>
      <c r="P32" s="22">
        <v>25</v>
      </c>
      <c r="Q32" s="22"/>
      <c r="R32" s="22"/>
      <c r="S32" s="19"/>
    </row>
    <row r="33" spans="1:19" ht="27">
      <c r="A33" s="197">
        <v>7</v>
      </c>
      <c r="B33" s="197">
        <v>2024</v>
      </c>
      <c r="C33" s="199" t="s">
        <v>98</v>
      </c>
      <c r="D33" s="21" t="s">
        <v>181</v>
      </c>
      <c r="E33" s="21"/>
      <c r="F33" s="194"/>
      <c r="G33" s="22"/>
      <c r="H33" s="22"/>
      <c r="I33" s="158">
        <v>0.25</v>
      </c>
      <c r="J33" s="22"/>
      <c r="K33" s="22"/>
      <c r="L33" s="158">
        <v>0.25</v>
      </c>
      <c r="M33" s="22"/>
      <c r="N33" s="22"/>
      <c r="O33" s="158">
        <v>0.25</v>
      </c>
      <c r="P33" s="22"/>
      <c r="Q33" s="158">
        <v>0.25</v>
      </c>
      <c r="R33" s="22"/>
      <c r="S33" s="178"/>
    </row>
    <row r="34" spans="1:19" ht="27">
      <c r="A34" s="476">
        <v>8</v>
      </c>
      <c r="B34" s="476"/>
      <c r="C34" s="483" t="s">
        <v>110</v>
      </c>
      <c r="D34" s="23" t="s">
        <v>531</v>
      </c>
      <c r="E34" s="23"/>
      <c r="F34" s="194"/>
      <c r="G34" s="22"/>
      <c r="H34" s="22"/>
      <c r="I34" s="22">
        <v>33</v>
      </c>
      <c r="J34" s="22"/>
      <c r="K34" s="22"/>
      <c r="L34" s="158"/>
      <c r="M34" s="158" t="s">
        <v>682</v>
      </c>
      <c r="N34" s="158"/>
      <c r="O34" s="22"/>
      <c r="P34" s="22"/>
      <c r="Q34" s="22"/>
      <c r="R34" s="158"/>
      <c r="S34" s="19"/>
    </row>
    <row r="35" spans="1:19" ht="27">
      <c r="A35" s="476"/>
      <c r="B35" s="476"/>
      <c r="C35" s="483"/>
      <c r="D35" s="23" t="s">
        <v>532</v>
      </c>
      <c r="E35" s="23"/>
      <c r="F35" s="194"/>
      <c r="G35" s="22"/>
      <c r="H35" s="22"/>
      <c r="I35" s="22"/>
      <c r="J35" s="22"/>
      <c r="K35" s="22"/>
      <c r="L35" s="158">
        <v>0.33</v>
      </c>
      <c r="M35" s="158"/>
      <c r="N35" s="158" t="s">
        <v>682</v>
      </c>
      <c r="O35" s="189"/>
      <c r="P35" s="189"/>
      <c r="Q35" s="22"/>
      <c r="R35" s="22"/>
      <c r="S35" s="19"/>
    </row>
    <row r="36" spans="1:19" ht="27">
      <c r="A36" s="477"/>
      <c r="B36" s="477"/>
      <c r="C36" s="484"/>
      <c r="D36" s="23" t="s">
        <v>126</v>
      </c>
      <c r="E36" s="23"/>
      <c r="F36" s="194"/>
      <c r="G36" s="158"/>
      <c r="H36" s="22"/>
      <c r="I36" s="22"/>
      <c r="J36" s="22"/>
      <c r="K36" s="158"/>
      <c r="L36" s="22"/>
      <c r="M36" s="22"/>
      <c r="N36" s="158"/>
      <c r="O36" s="22"/>
      <c r="P36" s="22">
        <v>34</v>
      </c>
      <c r="Q36" s="158"/>
      <c r="R36" s="22"/>
      <c r="S36" s="178"/>
    </row>
    <row r="37" spans="1:19" ht="27">
      <c r="A37" s="475">
        <v>9</v>
      </c>
      <c r="B37" s="475">
        <v>2024</v>
      </c>
      <c r="C37" s="478" t="s">
        <v>126</v>
      </c>
      <c r="D37" s="21" t="s">
        <v>740</v>
      </c>
      <c r="E37" s="21"/>
      <c r="F37" s="194"/>
      <c r="G37" s="158">
        <v>0.33</v>
      </c>
      <c r="H37" s="22"/>
      <c r="I37" s="22"/>
      <c r="J37" s="22"/>
      <c r="K37" s="158"/>
      <c r="L37" s="22"/>
      <c r="M37" s="22"/>
      <c r="N37" s="158"/>
      <c r="O37" s="22"/>
      <c r="P37" s="22"/>
      <c r="Q37" s="158"/>
      <c r="R37" s="22"/>
      <c r="S37" s="178"/>
    </row>
    <row r="38" spans="1:19" ht="27">
      <c r="A38" s="476"/>
      <c r="B38" s="476"/>
      <c r="C38" s="479"/>
      <c r="D38" s="23" t="s">
        <v>741</v>
      </c>
      <c r="E38" s="23"/>
      <c r="F38" s="194"/>
      <c r="G38" s="158"/>
      <c r="H38" s="22"/>
      <c r="I38" s="22"/>
      <c r="J38" s="22"/>
      <c r="K38" s="158">
        <v>0.34</v>
      </c>
      <c r="L38" s="22"/>
      <c r="M38" s="22"/>
      <c r="N38" s="158"/>
      <c r="O38" s="22"/>
      <c r="P38" s="22"/>
      <c r="Q38" s="158"/>
      <c r="R38" s="22"/>
      <c r="S38" s="178"/>
    </row>
    <row r="39" spans="1:19" ht="27">
      <c r="A39" s="477"/>
      <c r="B39" s="477"/>
      <c r="C39" s="480"/>
      <c r="D39" s="23" t="s">
        <v>742</v>
      </c>
      <c r="E39" s="23"/>
      <c r="F39" s="194"/>
      <c r="G39" s="158"/>
      <c r="H39" s="22"/>
      <c r="I39" s="22"/>
      <c r="J39" s="22"/>
      <c r="K39" s="158"/>
      <c r="L39" s="22"/>
      <c r="M39" s="22"/>
      <c r="N39" s="158"/>
      <c r="O39" s="22"/>
      <c r="P39" s="22"/>
      <c r="Q39" s="158">
        <v>0.33</v>
      </c>
      <c r="R39" s="22"/>
      <c r="S39" s="178"/>
    </row>
    <row r="40" spans="1:19" ht="27">
      <c r="A40" s="196"/>
      <c r="B40" s="475">
        <v>2024</v>
      </c>
      <c r="C40" s="482" t="s">
        <v>290</v>
      </c>
      <c r="D40" s="23" t="s">
        <v>749</v>
      </c>
      <c r="E40" s="23"/>
      <c r="F40" s="194"/>
      <c r="G40" s="22"/>
      <c r="H40" s="22"/>
      <c r="I40" s="22"/>
      <c r="J40" s="158">
        <v>0.33</v>
      </c>
      <c r="K40" s="97"/>
      <c r="L40" s="97"/>
      <c r="M40" s="158"/>
      <c r="N40" s="22"/>
      <c r="O40" s="22"/>
      <c r="P40" s="22"/>
      <c r="Q40" s="158"/>
      <c r="R40" s="22"/>
      <c r="S40" s="19"/>
    </row>
    <row r="41" spans="1:19" ht="27">
      <c r="A41" s="196"/>
      <c r="B41" s="476"/>
      <c r="C41" s="479"/>
      <c r="D41" s="23" t="s">
        <v>750</v>
      </c>
      <c r="E41" s="23"/>
      <c r="F41" s="194"/>
      <c r="G41" s="22"/>
      <c r="H41" s="22"/>
      <c r="I41" s="22"/>
      <c r="J41" s="158"/>
      <c r="K41" s="97"/>
      <c r="L41" s="97"/>
      <c r="M41" s="158">
        <v>0.33</v>
      </c>
      <c r="N41" s="22"/>
      <c r="O41" s="22"/>
      <c r="P41" s="22"/>
      <c r="Q41" s="158"/>
      <c r="R41" s="22"/>
      <c r="S41" s="19"/>
    </row>
    <row r="42" spans="1:19" ht="27">
      <c r="A42" s="196">
        <v>10</v>
      </c>
      <c r="B42" s="476"/>
      <c r="C42" s="480"/>
      <c r="D42" s="23" t="s">
        <v>751</v>
      </c>
      <c r="E42" s="23"/>
      <c r="F42" s="194"/>
      <c r="G42" s="22"/>
      <c r="H42" s="22"/>
      <c r="I42" s="22"/>
      <c r="J42" s="158"/>
      <c r="K42" s="97"/>
      <c r="L42" s="97"/>
      <c r="M42" s="158"/>
      <c r="N42" s="22"/>
      <c r="O42" s="22"/>
      <c r="P42" s="22"/>
      <c r="Q42" s="158">
        <v>0.34</v>
      </c>
      <c r="R42" s="22"/>
      <c r="S42" s="19"/>
    </row>
    <row r="43" spans="1:19" ht="27">
      <c r="A43" s="196"/>
      <c r="B43" s="196"/>
      <c r="C43" s="482" t="s">
        <v>125</v>
      </c>
      <c r="D43" s="23" t="s">
        <v>746</v>
      </c>
      <c r="E43" s="23"/>
      <c r="F43" s="194"/>
      <c r="G43" s="22"/>
      <c r="I43" s="22"/>
      <c r="J43" s="22">
        <v>33</v>
      </c>
      <c r="K43" s="158"/>
      <c r="L43" s="22"/>
      <c r="M43" s="158"/>
      <c r="N43" s="22"/>
      <c r="O43" s="22"/>
      <c r="P43" s="158"/>
      <c r="Q43" s="22"/>
      <c r="R43" s="158"/>
      <c r="S43" s="178"/>
    </row>
    <row r="44" spans="1:19" ht="27">
      <c r="A44" s="196">
        <v>11</v>
      </c>
      <c r="B44" s="196">
        <v>2024</v>
      </c>
      <c r="C44" s="479"/>
      <c r="D44" s="23" t="s">
        <v>747</v>
      </c>
      <c r="E44" s="23"/>
      <c r="F44" s="194"/>
      <c r="G44" s="22"/>
      <c r="I44" s="22"/>
      <c r="J44" s="22"/>
      <c r="K44" s="158">
        <v>0.34</v>
      </c>
      <c r="L44" s="22"/>
      <c r="M44" s="158"/>
      <c r="N44" s="22"/>
      <c r="O44" s="22"/>
      <c r="P44" s="158"/>
      <c r="Q44" s="22"/>
      <c r="R44" s="158"/>
      <c r="S44" s="178"/>
    </row>
    <row r="45" spans="1:19" ht="27">
      <c r="A45" s="196"/>
      <c r="B45" s="196"/>
      <c r="C45" s="480"/>
      <c r="D45" s="23" t="s">
        <v>748</v>
      </c>
      <c r="E45" s="23"/>
      <c r="F45" s="194"/>
      <c r="G45" s="22"/>
      <c r="I45" s="22"/>
      <c r="J45" s="22"/>
      <c r="K45" s="158"/>
      <c r="L45" s="22"/>
      <c r="M45" s="158">
        <v>0.34</v>
      </c>
      <c r="N45" s="22"/>
      <c r="O45" s="22"/>
      <c r="P45" s="158"/>
      <c r="Q45" s="22"/>
      <c r="R45" s="158"/>
      <c r="S45" s="178"/>
    </row>
    <row r="46" spans="1:19" ht="27">
      <c r="A46" s="475">
        <v>12</v>
      </c>
      <c r="B46" s="475">
        <v>2024</v>
      </c>
      <c r="C46" s="478" t="s">
        <v>124</v>
      </c>
      <c r="D46" s="21" t="s">
        <v>743</v>
      </c>
      <c r="E46" s="21"/>
      <c r="F46" s="194"/>
      <c r="G46" s="158">
        <v>0.33</v>
      </c>
      <c r="H46" s="22"/>
      <c r="I46" s="22"/>
      <c r="K46" s="158"/>
      <c r="M46" s="22"/>
      <c r="N46" s="22"/>
      <c r="O46" s="22"/>
      <c r="P46" s="22"/>
      <c r="Q46" s="22"/>
      <c r="R46" s="158"/>
      <c r="S46" s="178"/>
    </row>
    <row r="47" spans="1:19" ht="27">
      <c r="A47" s="476"/>
      <c r="B47" s="476"/>
      <c r="C47" s="479"/>
      <c r="D47" s="23" t="s">
        <v>744</v>
      </c>
      <c r="E47" s="23"/>
      <c r="F47" s="194"/>
      <c r="G47" s="158"/>
      <c r="H47" s="22"/>
      <c r="I47" s="22"/>
      <c r="K47" s="158">
        <v>0.33</v>
      </c>
      <c r="M47" s="22"/>
      <c r="N47" s="22"/>
      <c r="O47" s="22"/>
      <c r="P47" s="22"/>
      <c r="Q47" s="22"/>
      <c r="R47" s="158"/>
      <c r="S47" s="178"/>
    </row>
    <row r="48" spans="1:19" ht="27">
      <c r="A48" s="477"/>
      <c r="B48" s="477"/>
      <c r="C48" s="480"/>
      <c r="D48" s="23" t="s">
        <v>745</v>
      </c>
      <c r="E48" s="23"/>
      <c r="F48" s="194"/>
      <c r="G48" s="158"/>
      <c r="H48" s="22"/>
      <c r="I48" s="22"/>
      <c r="K48" s="158"/>
      <c r="M48" s="22"/>
      <c r="N48" s="22"/>
      <c r="O48" s="22"/>
      <c r="P48" s="22"/>
      <c r="Q48" s="22"/>
      <c r="R48" s="158">
        <v>0.34</v>
      </c>
      <c r="S48" s="178"/>
    </row>
  </sheetData>
  <mergeCells count="41">
    <mergeCell ref="C15:C17"/>
    <mergeCell ref="A20:A21"/>
    <mergeCell ref="B20:B21"/>
    <mergeCell ref="C20:C21"/>
    <mergeCell ref="A1:S1"/>
    <mergeCell ref="A2:F2"/>
    <mergeCell ref="G2:R2"/>
    <mergeCell ref="A12:A14"/>
    <mergeCell ref="B12:B14"/>
    <mergeCell ref="C12:C14"/>
    <mergeCell ref="B4:B6"/>
    <mergeCell ref="A4:A6"/>
    <mergeCell ref="C4:C6"/>
    <mergeCell ref="A7:A8"/>
    <mergeCell ref="B7:B8"/>
    <mergeCell ref="C7:C8"/>
    <mergeCell ref="A9:A11"/>
    <mergeCell ref="C9:C11"/>
    <mergeCell ref="B9:B11"/>
    <mergeCell ref="A46:A48"/>
    <mergeCell ref="B46:B48"/>
    <mergeCell ref="C46:C48"/>
    <mergeCell ref="C43:C45"/>
    <mergeCell ref="B40:B42"/>
    <mergeCell ref="C40:C42"/>
    <mergeCell ref="A37:A39"/>
    <mergeCell ref="B37:B39"/>
    <mergeCell ref="C37:C39"/>
    <mergeCell ref="A34:A36"/>
    <mergeCell ref="B34:B36"/>
    <mergeCell ref="C34:C36"/>
    <mergeCell ref="A28:A30"/>
    <mergeCell ref="B28:B30"/>
    <mergeCell ref="C28:C30"/>
    <mergeCell ref="A18:A19"/>
    <mergeCell ref="B18:B19"/>
    <mergeCell ref="C18:C19"/>
    <mergeCell ref="C25:C27"/>
    <mergeCell ref="A22:A24"/>
    <mergeCell ref="B22:B24"/>
    <mergeCell ref="C22:C24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0"/>
  <sheetViews>
    <sheetView rightToLeft="1" view="pageBreakPreview" zoomScaleSheetLayoutView="100" workbookViewId="0">
      <selection sqref="A1:S1"/>
    </sheetView>
  </sheetViews>
  <sheetFormatPr defaultRowHeight="12.75"/>
  <cols>
    <col min="1" max="1" width="10.42578125" customWidth="1"/>
    <col min="2" max="2" width="12.7109375" customWidth="1"/>
    <col min="3" max="3" width="24.5703125" customWidth="1"/>
    <col min="4" max="4" width="26.85546875" customWidth="1"/>
    <col min="5" max="5" width="5.42578125" bestFit="1" customWidth="1"/>
    <col min="6" max="18" width="7.140625" bestFit="1" customWidth="1"/>
    <col min="19" max="19" width="9.7109375" customWidth="1"/>
  </cols>
  <sheetData>
    <row r="1" spans="1:19" ht="25.5">
      <c r="A1" s="451" t="s">
        <v>161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27">
      <c r="A4" s="445"/>
      <c r="B4" s="445"/>
      <c r="C4" s="463"/>
      <c r="D4" s="21"/>
      <c r="E4" s="34"/>
      <c r="F4" s="35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9"/>
    </row>
    <row r="5" spans="1:19" ht="27">
      <c r="A5" s="447"/>
      <c r="B5" s="447"/>
      <c r="C5" s="458"/>
      <c r="D5" s="23"/>
      <c r="E5" s="34"/>
      <c r="F5" s="3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9"/>
    </row>
    <row r="6" spans="1:19" ht="27">
      <c r="A6" s="446"/>
      <c r="B6" s="446"/>
      <c r="C6" s="459"/>
      <c r="D6" s="23"/>
      <c r="E6" s="34"/>
      <c r="F6" s="3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9"/>
    </row>
    <row r="7" spans="1:19" ht="27">
      <c r="A7" s="445"/>
      <c r="B7" s="445"/>
      <c r="C7" s="463"/>
      <c r="D7" s="21"/>
      <c r="E7" s="21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9"/>
    </row>
    <row r="8" spans="1:19" ht="27">
      <c r="A8" s="447"/>
      <c r="B8" s="447"/>
      <c r="C8" s="458"/>
      <c r="D8" s="23"/>
      <c r="E8" s="23"/>
      <c r="F8" s="1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19"/>
    </row>
    <row r="9" spans="1:19" ht="27">
      <c r="A9" s="446"/>
      <c r="B9" s="446"/>
      <c r="C9" s="459"/>
      <c r="D9" s="23"/>
      <c r="E9" s="23"/>
      <c r="F9" s="1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19"/>
    </row>
    <row r="10" spans="1:19" ht="27">
      <c r="A10" s="445"/>
      <c r="B10" s="445"/>
      <c r="C10" s="463"/>
      <c r="D10" s="21"/>
      <c r="E10" s="21"/>
      <c r="F10" s="1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9"/>
    </row>
    <row r="11" spans="1:19" ht="27">
      <c r="A11" s="447"/>
      <c r="B11" s="447"/>
      <c r="C11" s="458"/>
      <c r="D11" s="23"/>
      <c r="E11" s="23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9"/>
    </row>
    <row r="12" spans="1:19" ht="27">
      <c r="A12" s="446"/>
      <c r="B12" s="446"/>
      <c r="C12" s="459"/>
      <c r="D12" s="23"/>
      <c r="E12" s="23"/>
      <c r="F12" s="1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9"/>
    </row>
    <row r="13" spans="1:19" ht="27">
      <c r="A13" s="445"/>
      <c r="B13" s="445"/>
      <c r="C13" s="463"/>
      <c r="D13" s="21"/>
      <c r="E13" s="21"/>
      <c r="F13" s="1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9"/>
    </row>
    <row r="14" spans="1:19" ht="27">
      <c r="A14" s="447"/>
      <c r="B14" s="447"/>
      <c r="C14" s="458"/>
      <c r="D14" s="23"/>
      <c r="E14" s="23"/>
      <c r="F14" s="19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9"/>
    </row>
    <row r="15" spans="1:19" ht="27">
      <c r="A15" s="446"/>
      <c r="B15" s="446"/>
      <c r="C15" s="459"/>
      <c r="D15" s="23"/>
      <c r="E15" s="23"/>
      <c r="F15" s="1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9"/>
    </row>
    <row r="16" spans="1:19" ht="27">
      <c r="A16" s="445"/>
      <c r="B16" s="445"/>
      <c r="C16" s="463"/>
      <c r="D16" s="21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9"/>
    </row>
    <row r="17" spans="1:19" ht="27">
      <c r="A17" s="447"/>
      <c r="B17" s="447"/>
      <c r="C17" s="458"/>
      <c r="D17" s="23"/>
      <c r="E17" s="23"/>
      <c r="F17" s="19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9"/>
    </row>
    <row r="18" spans="1:19" ht="27">
      <c r="A18" s="446"/>
      <c r="B18" s="446"/>
      <c r="C18" s="459"/>
      <c r="D18" s="23"/>
      <c r="E18" s="23"/>
      <c r="F18" s="19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9"/>
    </row>
    <row r="19" spans="1:19" ht="27">
      <c r="A19" s="445"/>
      <c r="B19" s="445"/>
      <c r="C19" s="463"/>
      <c r="D19" s="21"/>
      <c r="E19" s="21"/>
      <c r="F19" s="19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9"/>
    </row>
    <row r="20" spans="1:19" ht="27">
      <c r="A20" s="447"/>
      <c r="B20" s="447"/>
      <c r="C20" s="458"/>
      <c r="D20" s="23"/>
      <c r="E20" s="23"/>
      <c r="F20" s="19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9"/>
    </row>
    <row r="21" spans="1:19" ht="27">
      <c r="A21" s="446"/>
      <c r="B21" s="446"/>
      <c r="C21" s="459"/>
      <c r="D21" s="23"/>
      <c r="E21" s="23"/>
      <c r="F21" s="19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9"/>
    </row>
    <row r="22" spans="1:19" ht="27">
      <c r="A22" s="445"/>
      <c r="B22" s="445"/>
      <c r="C22" s="463"/>
      <c r="D22" s="21"/>
      <c r="E22" s="21"/>
      <c r="F22" s="19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19" ht="27">
      <c r="A23" s="447"/>
      <c r="B23" s="447"/>
      <c r="C23" s="458"/>
      <c r="D23" s="23"/>
      <c r="E23" s="23"/>
      <c r="F23" s="19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9"/>
    </row>
    <row r="24" spans="1:19" ht="27">
      <c r="A24" s="446"/>
      <c r="B24" s="446"/>
      <c r="C24" s="459"/>
      <c r="D24" s="23"/>
      <c r="E24" s="23"/>
      <c r="F24" s="19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9"/>
    </row>
    <row r="25" spans="1:19" ht="27">
      <c r="A25" s="445"/>
      <c r="B25" s="445"/>
      <c r="C25" s="463"/>
      <c r="D25" s="21"/>
      <c r="E25" s="21"/>
      <c r="F25" s="19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9"/>
    </row>
    <row r="26" spans="1:19" ht="27">
      <c r="A26" s="447"/>
      <c r="B26" s="447"/>
      <c r="C26" s="458"/>
      <c r="D26" s="23"/>
      <c r="E26" s="23"/>
      <c r="F26" s="19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9"/>
    </row>
    <row r="27" spans="1:19" ht="27">
      <c r="A27" s="446"/>
      <c r="B27" s="446"/>
      <c r="C27" s="459"/>
      <c r="D27" s="23"/>
      <c r="E27" s="23"/>
      <c r="F27" s="19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9"/>
    </row>
    <row r="28" spans="1:19" ht="27">
      <c r="A28" s="445"/>
      <c r="B28" s="445"/>
      <c r="C28" s="463"/>
      <c r="D28" s="21"/>
      <c r="E28" s="21"/>
      <c r="F28" s="19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9"/>
    </row>
    <row r="29" spans="1:19" ht="27">
      <c r="A29" s="447"/>
      <c r="B29" s="447"/>
      <c r="C29" s="458"/>
      <c r="D29" s="23"/>
      <c r="E29" s="23"/>
      <c r="F29" s="19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9"/>
    </row>
    <row r="30" spans="1:19" ht="27">
      <c r="A30" s="446"/>
      <c r="B30" s="446"/>
      <c r="C30" s="459"/>
      <c r="D30" s="23"/>
      <c r="E30" s="23"/>
      <c r="F30" s="19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9"/>
    </row>
  </sheetData>
  <mergeCells count="30">
    <mergeCell ref="A1:S1"/>
    <mergeCell ref="A2:F2"/>
    <mergeCell ref="G2:R2"/>
    <mergeCell ref="A4:A6"/>
    <mergeCell ref="B4:B6"/>
    <mergeCell ref="C4:C6"/>
    <mergeCell ref="A7:A9"/>
    <mergeCell ref="B7:B9"/>
    <mergeCell ref="C7:C9"/>
    <mergeCell ref="A10:A12"/>
    <mergeCell ref="B10:B12"/>
    <mergeCell ref="C10:C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</mergeCells>
  <pageMargins left="0.7" right="0.7" top="0.75" bottom="0.75" header="0.3" footer="0.3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5"/>
  <sheetViews>
    <sheetView rightToLeft="1" view="pageBreakPreview" topLeftCell="A22" zoomScaleSheetLayoutView="100" workbookViewId="0">
      <selection activeCell="S32" sqref="S32"/>
    </sheetView>
  </sheetViews>
  <sheetFormatPr defaultRowHeight="12.75"/>
  <cols>
    <col min="1" max="1" width="10.42578125" customWidth="1"/>
    <col min="2" max="2" width="12" customWidth="1"/>
    <col min="3" max="3" width="24.5703125" customWidth="1"/>
    <col min="4" max="4" width="26.85546875" customWidth="1"/>
    <col min="5" max="5" width="5.42578125" bestFit="1" customWidth="1"/>
    <col min="6" max="6" width="21.5703125" customWidth="1"/>
    <col min="7" max="18" width="7.140625" bestFit="1" customWidth="1"/>
    <col min="19" max="19" width="9.7109375" customWidth="1"/>
  </cols>
  <sheetData>
    <row r="1" spans="1:19" ht="25.5">
      <c r="A1" s="451" t="s">
        <v>158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27">
      <c r="A4" s="445">
        <v>93</v>
      </c>
      <c r="B4" s="445">
        <v>2024</v>
      </c>
      <c r="C4" s="443" t="s">
        <v>491</v>
      </c>
      <c r="D4" s="21" t="s">
        <v>496</v>
      </c>
      <c r="E4" s="34"/>
      <c r="F4" s="19">
        <v>0</v>
      </c>
      <c r="G4" s="158">
        <v>0.33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78">
        <v>0.33</v>
      </c>
    </row>
    <row r="5" spans="1:19" ht="27">
      <c r="A5" s="447"/>
      <c r="B5" s="447"/>
      <c r="C5" s="493"/>
      <c r="D5" s="23" t="s">
        <v>497</v>
      </c>
      <c r="E5" s="34"/>
      <c r="F5" s="19">
        <v>0</v>
      </c>
      <c r="G5" s="22"/>
      <c r="H5" s="158">
        <v>0.33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178">
        <v>0.33</v>
      </c>
    </row>
    <row r="6" spans="1:19" ht="27">
      <c r="A6" s="446"/>
      <c r="B6" s="446"/>
      <c r="C6" s="494"/>
      <c r="D6" s="23" t="s">
        <v>498</v>
      </c>
      <c r="E6" s="34"/>
      <c r="F6" s="19">
        <v>0</v>
      </c>
      <c r="G6" s="22"/>
      <c r="H6" s="22"/>
      <c r="I6" s="158">
        <v>0.34</v>
      </c>
      <c r="J6" s="22"/>
      <c r="K6" s="22"/>
      <c r="L6" s="22"/>
      <c r="M6" s="22"/>
      <c r="N6" s="22"/>
      <c r="O6" s="22"/>
      <c r="P6" s="22"/>
      <c r="Q6" s="22"/>
      <c r="R6" s="22"/>
      <c r="S6" s="178">
        <v>0.34</v>
      </c>
    </row>
    <row r="7" spans="1:19" ht="27">
      <c r="A7" s="445">
        <v>105</v>
      </c>
      <c r="B7" s="445">
        <v>2024</v>
      </c>
      <c r="C7" s="443" t="s">
        <v>492</v>
      </c>
      <c r="D7" s="21" t="s">
        <v>499</v>
      </c>
      <c r="E7" s="21"/>
      <c r="F7" s="19">
        <v>0</v>
      </c>
      <c r="G7" s="158">
        <v>0.33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78">
        <v>0.33</v>
      </c>
    </row>
    <row r="8" spans="1:19" ht="27">
      <c r="A8" s="447"/>
      <c r="B8" s="447"/>
      <c r="C8" s="493"/>
      <c r="D8" s="23" t="s">
        <v>500</v>
      </c>
      <c r="E8" s="23"/>
      <c r="F8" s="19">
        <v>0</v>
      </c>
      <c r="G8" s="22"/>
      <c r="H8" s="158">
        <v>0.33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178">
        <v>0.33</v>
      </c>
    </row>
    <row r="9" spans="1:19" ht="27">
      <c r="A9" s="446"/>
      <c r="B9" s="446"/>
      <c r="C9" s="494"/>
      <c r="D9" s="23" t="s">
        <v>501</v>
      </c>
      <c r="E9" s="23"/>
      <c r="F9" s="19">
        <v>0</v>
      </c>
      <c r="G9" s="22"/>
      <c r="H9" s="22"/>
      <c r="I9" s="158">
        <v>0.34</v>
      </c>
      <c r="J9" s="22"/>
      <c r="K9" s="22"/>
      <c r="L9" s="22"/>
      <c r="M9" s="22"/>
      <c r="N9" s="22"/>
      <c r="O9" s="22"/>
      <c r="P9" s="22"/>
      <c r="Q9" s="22"/>
      <c r="R9" s="22"/>
      <c r="S9" s="178">
        <v>0.34</v>
      </c>
    </row>
    <row r="10" spans="1:19" ht="27">
      <c r="A10" s="445">
        <v>97</v>
      </c>
      <c r="B10" s="445">
        <v>2024</v>
      </c>
      <c r="C10" s="463" t="s">
        <v>186</v>
      </c>
      <c r="D10" s="21" t="s">
        <v>502</v>
      </c>
      <c r="E10" s="21"/>
      <c r="F10" s="19">
        <v>60000</v>
      </c>
      <c r="G10" s="158">
        <v>0.33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78">
        <v>0.33</v>
      </c>
    </row>
    <row r="11" spans="1:19" ht="27">
      <c r="A11" s="447"/>
      <c r="B11" s="447"/>
      <c r="C11" s="458"/>
      <c r="D11" s="23" t="s">
        <v>503</v>
      </c>
      <c r="E11" s="23"/>
      <c r="F11" s="18">
        <v>60000</v>
      </c>
      <c r="G11" s="22"/>
      <c r="H11" s="158">
        <v>0.33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78">
        <v>0.33</v>
      </c>
    </row>
    <row r="12" spans="1:19" ht="36">
      <c r="A12" s="446"/>
      <c r="B12" s="446"/>
      <c r="C12" s="459"/>
      <c r="D12" s="160" t="s">
        <v>504</v>
      </c>
      <c r="E12" s="23"/>
      <c r="F12" s="19">
        <v>60000</v>
      </c>
      <c r="G12" s="22"/>
      <c r="H12" s="22"/>
      <c r="I12" s="158">
        <v>0.34</v>
      </c>
      <c r="J12" s="22"/>
      <c r="K12" s="22"/>
      <c r="L12" s="22"/>
      <c r="M12" s="22"/>
      <c r="N12" s="22"/>
      <c r="O12" s="22"/>
      <c r="P12" s="22"/>
      <c r="Q12" s="22"/>
      <c r="R12" s="22"/>
      <c r="S12" s="178">
        <v>0.34</v>
      </c>
    </row>
    <row r="13" spans="1:19" ht="27">
      <c r="A13" s="445">
        <v>108</v>
      </c>
      <c r="B13" s="445">
        <v>2024</v>
      </c>
      <c r="C13" s="443" t="s">
        <v>493</v>
      </c>
      <c r="D13" s="21" t="s">
        <v>505</v>
      </c>
      <c r="E13" s="21"/>
      <c r="F13" s="19">
        <v>0</v>
      </c>
      <c r="G13" s="158">
        <v>0.33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78">
        <v>0.33</v>
      </c>
    </row>
    <row r="14" spans="1:19" ht="27">
      <c r="A14" s="447"/>
      <c r="B14" s="447"/>
      <c r="C14" s="493"/>
      <c r="D14" s="23" t="s">
        <v>506</v>
      </c>
      <c r="E14" s="23"/>
      <c r="F14" s="19">
        <v>0</v>
      </c>
      <c r="G14" s="22"/>
      <c r="H14" s="158">
        <v>0.33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78">
        <v>0.33</v>
      </c>
    </row>
    <row r="15" spans="1:19" ht="27">
      <c r="A15" s="446"/>
      <c r="B15" s="446"/>
      <c r="C15" s="494"/>
      <c r="D15" s="23" t="s">
        <v>507</v>
      </c>
      <c r="E15" s="23"/>
      <c r="F15" s="19">
        <v>0</v>
      </c>
      <c r="G15" s="22"/>
      <c r="H15" s="22"/>
      <c r="I15" s="158">
        <v>0.34</v>
      </c>
      <c r="J15" s="22"/>
      <c r="K15" s="22"/>
      <c r="L15" s="22"/>
      <c r="M15" s="22"/>
      <c r="N15" s="22"/>
      <c r="O15" s="22"/>
      <c r="P15" s="22"/>
      <c r="Q15" s="22"/>
      <c r="R15" s="22"/>
      <c r="S15" s="178">
        <v>0.34</v>
      </c>
    </row>
    <row r="16" spans="1:19" ht="27">
      <c r="A16" s="445">
        <v>110</v>
      </c>
      <c r="B16" s="445">
        <v>2024</v>
      </c>
      <c r="C16" s="443" t="s">
        <v>494</v>
      </c>
      <c r="D16" s="21" t="s">
        <v>508</v>
      </c>
      <c r="E16" s="21"/>
      <c r="F16" s="19">
        <v>0</v>
      </c>
      <c r="G16" s="161">
        <v>0.33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78">
        <v>0.33</v>
      </c>
    </row>
    <row r="17" spans="1:19" ht="27">
      <c r="A17" s="447"/>
      <c r="B17" s="447"/>
      <c r="C17" s="493"/>
      <c r="D17" s="23" t="s">
        <v>509</v>
      </c>
      <c r="E17" s="23"/>
      <c r="F17" s="19">
        <v>0</v>
      </c>
      <c r="G17" s="22"/>
      <c r="H17" s="158">
        <v>0.33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78">
        <v>0.33</v>
      </c>
    </row>
    <row r="18" spans="1:19" ht="27">
      <c r="A18" s="446"/>
      <c r="B18" s="446"/>
      <c r="C18" s="494"/>
      <c r="D18" s="23" t="s">
        <v>510</v>
      </c>
      <c r="E18" s="23"/>
      <c r="F18" s="19">
        <v>0</v>
      </c>
      <c r="G18" s="22"/>
      <c r="H18" s="22"/>
      <c r="I18" s="158">
        <v>0.34</v>
      </c>
      <c r="J18" s="22"/>
      <c r="K18" s="22"/>
      <c r="L18" s="22"/>
      <c r="M18" s="22"/>
      <c r="N18" s="22"/>
      <c r="O18" s="22"/>
      <c r="P18" s="22"/>
      <c r="Q18" s="22"/>
      <c r="R18" s="22"/>
      <c r="S18" s="178">
        <v>0.34</v>
      </c>
    </row>
    <row r="19" spans="1:19" ht="27">
      <c r="A19" s="445">
        <v>112</v>
      </c>
      <c r="B19" s="445">
        <v>2024</v>
      </c>
      <c r="C19" s="443" t="s">
        <v>495</v>
      </c>
      <c r="D19" s="21" t="s">
        <v>511</v>
      </c>
      <c r="E19" s="21">
        <v>3</v>
      </c>
      <c r="F19" s="19">
        <v>0</v>
      </c>
      <c r="G19" s="158">
        <v>0.33</v>
      </c>
      <c r="H19" s="22"/>
      <c r="I19" s="22"/>
      <c r="J19" s="22">
        <v>33</v>
      </c>
      <c r="K19" s="22"/>
      <c r="L19" s="22"/>
      <c r="M19" s="22">
        <v>33</v>
      </c>
      <c r="N19" s="22"/>
      <c r="O19" s="22"/>
      <c r="P19" s="22"/>
      <c r="Q19" s="22"/>
      <c r="R19" s="22"/>
      <c r="S19" s="19">
        <v>33</v>
      </c>
    </row>
    <row r="20" spans="1:19" ht="27">
      <c r="A20" s="447"/>
      <c r="B20" s="447"/>
      <c r="C20" s="493"/>
      <c r="D20" s="23" t="s">
        <v>512</v>
      </c>
      <c r="E20" s="23">
        <v>3</v>
      </c>
      <c r="F20" s="19">
        <v>0</v>
      </c>
      <c r="G20" s="22"/>
      <c r="H20" s="158">
        <v>0.33</v>
      </c>
      <c r="I20" s="22"/>
      <c r="J20" s="22"/>
      <c r="K20" s="22">
        <v>33</v>
      </c>
      <c r="L20" s="22"/>
      <c r="M20" s="22"/>
      <c r="N20" s="22">
        <v>33</v>
      </c>
      <c r="O20" s="22"/>
      <c r="P20" s="22"/>
      <c r="Q20" s="22"/>
      <c r="R20" s="22"/>
      <c r="S20" s="19">
        <v>33</v>
      </c>
    </row>
    <row r="21" spans="1:19" ht="27">
      <c r="A21" s="446"/>
      <c r="B21" s="446"/>
      <c r="C21" s="494"/>
      <c r="D21" s="23" t="s">
        <v>513</v>
      </c>
      <c r="E21" s="23">
        <v>3</v>
      </c>
      <c r="F21" s="19">
        <v>0</v>
      </c>
      <c r="G21" s="22"/>
      <c r="H21" s="22"/>
      <c r="I21" s="158">
        <v>0.34</v>
      </c>
      <c r="J21" s="22"/>
      <c r="K21" s="22"/>
      <c r="L21" s="22">
        <v>34</v>
      </c>
      <c r="M21" s="22"/>
      <c r="N21" s="22"/>
      <c r="O21" s="22">
        <v>34</v>
      </c>
      <c r="P21" s="22"/>
      <c r="Q21" s="22"/>
      <c r="R21" s="22"/>
      <c r="S21" s="19"/>
    </row>
    <row r="22" spans="1:19" ht="27">
      <c r="A22" s="445">
        <v>95</v>
      </c>
      <c r="B22" s="445">
        <v>2024</v>
      </c>
      <c r="C22" s="463" t="s">
        <v>514</v>
      </c>
      <c r="D22" s="21" t="s">
        <v>515</v>
      </c>
      <c r="E22" s="21"/>
      <c r="F22" s="19">
        <v>15000</v>
      </c>
      <c r="G22" s="158">
        <v>0.33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8">
        <v>0.33</v>
      </c>
    </row>
    <row r="23" spans="1:19" ht="27">
      <c r="A23" s="447"/>
      <c r="B23" s="447"/>
      <c r="C23" s="458"/>
      <c r="D23" s="23" t="s">
        <v>516</v>
      </c>
      <c r="E23" s="23"/>
      <c r="F23" s="19">
        <v>15000</v>
      </c>
      <c r="G23" s="22"/>
      <c r="H23" s="158">
        <v>0.33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78">
        <v>0.33</v>
      </c>
    </row>
    <row r="24" spans="1:19" ht="27">
      <c r="A24" s="446"/>
      <c r="B24" s="446"/>
      <c r="C24" s="459"/>
      <c r="D24" s="23" t="s">
        <v>517</v>
      </c>
      <c r="E24" s="23"/>
      <c r="F24" s="19">
        <v>15000</v>
      </c>
      <c r="G24" s="22"/>
      <c r="H24" s="22"/>
      <c r="I24" s="158">
        <v>0.34</v>
      </c>
      <c r="J24" s="22"/>
      <c r="K24" s="22"/>
      <c r="L24" s="22"/>
      <c r="M24" s="22"/>
      <c r="N24" s="22"/>
      <c r="O24" s="22"/>
      <c r="P24" s="22"/>
      <c r="Q24" s="22"/>
      <c r="R24" s="22"/>
      <c r="S24" s="178">
        <v>0.34</v>
      </c>
    </row>
    <row r="25" spans="1:19" ht="27">
      <c r="A25" s="445">
        <v>96</v>
      </c>
      <c r="B25" s="445">
        <v>2024</v>
      </c>
      <c r="C25" s="443" t="s">
        <v>306</v>
      </c>
      <c r="D25" s="21" t="s">
        <v>518</v>
      </c>
      <c r="E25" s="21"/>
      <c r="F25" s="19">
        <v>5000</v>
      </c>
      <c r="G25" s="158">
        <v>0.33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78">
        <v>0.33</v>
      </c>
    </row>
    <row r="26" spans="1:19" ht="27">
      <c r="A26" s="447"/>
      <c r="B26" s="447"/>
      <c r="C26" s="493"/>
      <c r="D26" s="23" t="s">
        <v>519</v>
      </c>
      <c r="E26" s="23"/>
      <c r="F26" s="19">
        <v>5000</v>
      </c>
      <c r="G26" s="22"/>
      <c r="H26" s="158">
        <v>0.33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78">
        <v>0.33</v>
      </c>
    </row>
    <row r="27" spans="1:19" ht="27">
      <c r="A27" s="446"/>
      <c r="B27" s="446"/>
      <c r="C27" s="494"/>
      <c r="D27" s="23" t="s">
        <v>520</v>
      </c>
      <c r="E27" s="23"/>
      <c r="F27" s="19">
        <v>5000</v>
      </c>
      <c r="G27" s="22"/>
      <c r="H27" s="22"/>
      <c r="I27" s="158">
        <v>0.34</v>
      </c>
      <c r="J27" s="22"/>
      <c r="K27" s="22"/>
      <c r="L27" s="22"/>
      <c r="M27" s="22"/>
      <c r="N27" s="22"/>
      <c r="O27" s="22"/>
      <c r="P27" s="22"/>
      <c r="Q27" s="22"/>
      <c r="R27" s="22"/>
      <c r="S27" s="178">
        <v>0.34</v>
      </c>
    </row>
    <row r="28" spans="1:19" ht="27">
      <c r="A28" s="445">
        <v>103</v>
      </c>
      <c r="B28" s="445">
        <v>2024</v>
      </c>
      <c r="C28" s="443" t="s">
        <v>308</v>
      </c>
      <c r="D28" s="21" t="s">
        <v>521</v>
      </c>
      <c r="E28" s="21"/>
      <c r="F28" s="19">
        <v>30000</v>
      </c>
      <c r="G28" s="158">
        <v>0.33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78">
        <v>0.33</v>
      </c>
    </row>
    <row r="29" spans="1:19" ht="27">
      <c r="A29" s="447"/>
      <c r="B29" s="447"/>
      <c r="C29" s="495"/>
      <c r="D29" s="23" t="s">
        <v>522</v>
      </c>
      <c r="E29" s="23"/>
      <c r="F29" s="19">
        <v>30000</v>
      </c>
      <c r="G29" s="22"/>
      <c r="H29" s="158">
        <v>0.33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78">
        <v>0.33</v>
      </c>
    </row>
    <row r="30" spans="1:19" ht="27">
      <c r="A30" s="446"/>
      <c r="B30" s="446"/>
      <c r="C30" s="444"/>
      <c r="D30" s="23" t="s">
        <v>523</v>
      </c>
      <c r="E30" s="23"/>
      <c r="F30" s="19">
        <v>30000</v>
      </c>
      <c r="G30" s="22"/>
      <c r="H30" s="22"/>
      <c r="I30" s="158">
        <v>0.34</v>
      </c>
      <c r="J30" s="22"/>
      <c r="K30" s="22"/>
      <c r="L30" s="22"/>
      <c r="M30" s="22"/>
      <c r="N30" s="22"/>
      <c r="O30" s="22"/>
      <c r="P30" s="22"/>
      <c r="Q30" s="22"/>
      <c r="R30" s="22"/>
      <c r="S30" s="178">
        <v>0.34</v>
      </c>
    </row>
    <row r="31" spans="1:19" ht="27">
      <c r="A31" s="445">
        <v>111</v>
      </c>
      <c r="B31" s="445">
        <v>2024</v>
      </c>
      <c r="C31" s="463" t="s">
        <v>309</v>
      </c>
      <c r="D31" s="21" t="s">
        <v>524</v>
      </c>
      <c r="E31" s="21">
        <v>3</v>
      </c>
      <c r="F31" s="19">
        <v>4000</v>
      </c>
      <c r="G31" s="158">
        <v>0.33</v>
      </c>
      <c r="H31" s="22"/>
      <c r="I31" s="22"/>
      <c r="J31" s="22" t="s">
        <v>682</v>
      </c>
      <c r="K31" s="22"/>
      <c r="L31" s="22"/>
      <c r="M31" s="22" t="s">
        <v>682</v>
      </c>
      <c r="N31" s="22"/>
      <c r="O31" s="22"/>
      <c r="P31" s="22"/>
      <c r="Q31" s="22"/>
      <c r="R31" s="22"/>
      <c r="S31" s="178">
        <v>0.33</v>
      </c>
    </row>
    <row r="32" spans="1:19" ht="27">
      <c r="A32" s="447"/>
      <c r="B32" s="447"/>
      <c r="C32" s="464"/>
      <c r="D32" s="23" t="s">
        <v>525</v>
      </c>
      <c r="E32" s="23">
        <v>3</v>
      </c>
      <c r="F32" s="19">
        <v>4000</v>
      </c>
      <c r="G32" s="22"/>
      <c r="H32" s="158">
        <v>0.33</v>
      </c>
      <c r="I32" s="22"/>
      <c r="J32" s="22"/>
      <c r="K32" s="22" t="s">
        <v>682</v>
      </c>
      <c r="L32" s="22"/>
      <c r="M32" s="22"/>
      <c r="N32" s="22" t="s">
        <v>682</v>
      </c>
      <c r="O32" s="22"/>
      <c r="P32" s="22"/>
      <c r="Q32" s="22"/>
      <c r="R32" s="22"/>
      <c r="S32" s="178">
        <v>0.33</v>
      </c>
    </row>
    <row r="33" spans="1:19" ht="27">
      <c r="A33" s="446"/>
      <c r="B33" s="446"/>
      <c r="C33" s="465"/>
      <c r="D33" s="23" t="s">
        <v>526</v>
      </c>
      <c r="E33" s="23">
        <v>3</v>
      </c>
      <c r="F33" s="19">
        <v>4000</v>
      </c>
      <c r="G33" s="22"/>
      <c r="H33" s="22"/>
      <c r="I33" s="158">
        <v>0.34</v>
      </c>
      <c r="J33" s="22"/>
      <c r="K33" s="22"/>
      <c r="L33" s="22" t="s">
        <v>682</v>
      </c>
      <c r="M33" s="22"/>
      <c r="N33" s="22"/>
      <c r="O33" s="22" t="s">
        <v>682</v>
      </c>
      <c r="P33" s="22"/>
      <c r="Q33" s="22"/>
      <c r="R33" s="22"/>
      <c r="S33" s="178">
        <v>0.34</v>
      </c>
    </row>
    <row r="34" spans="1:19" ht="27">
      <c r="A34" s="445"/>
      <c r="B34" s="445"/>
      <c r="C34" s="463"/>
      <c r="D34" s="21"/>
      <c r="E34" s="21"/>
      <c r="F34" s="1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19"/>
    </row>
    <row r="35" spans="1:19" ht="27">
      <c r="A35" s="447"/>
      <c r="B35" s="447"/>
      <c r="C35" s="464"/>
      <c r="D35" s="23"/>
      <c r="E35" s="23"/>
      <c r="F35" s="19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9"/>
    </row>
    <row r="36" spans="1:19" ht="27">
      <c r="A36" s="446"/>
      <c r="B36" s="446"/>
      <c r="C36" s="465"/>
      <c r="D36" s="23"/>
      <c r="E36" s="23"/>
      <c r="F36" s="19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9"/>
    </row>
    <row r="37" spans="1:19" ht="27">
      <c r="A37" s="445"/>
      <c r="B37" s="445"/>
      <c r="C37" s="463"/>
      <c r="D37" s="21"/>
      <c r="E37" s="21"/>
      <c r="F37" s="19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9"/>
    </row>
    <row r="38" spans="1:19" ht="27">
      <c r="A38" s="447"/>
      <c r="B38" s="447"/>
      <c r="C38" s="464"/>
      <c r="D38" s="23"/>
      <c r="E38" s="23"/>
      <c r="F38" s="19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9"/>
    </row>
    <row r="39" spans="1:19" ht="27">
      <c r="A39" s="446"/>
      <c r="B39" s="446"/>
      <c r="C39" s="465"/>
      <c r="D39" s="23"/>
      <c r="E39" s="23"/>
      <c r="F39" s="19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9"/>
    </row>
    <row r="40" spans="1:19" ht="27">
      <c r="A40" s="445"/>
      <c r="B40" s="445"/>
      <c r="C40" s="463"/>
      <c r="D40" s="21"/>
      <c r="E40" s="21"/>
      <c r="F40" s="19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/>
    </row>
    <row r="41" spans="1:19" ht="27">
      <c r="A41" s="447"/>
      <c r="B41" s="447"/>
      <c r="C41" s="464"/>
      <c r="D41" s="23"/>
      <c r="E41" s="23"/>
      <c r="F41" s="19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9"/>
    </row>
    <row r="42" spans="1:19" ht="27">
      <c r="A42" s="446"/>
      <c r="B42" s="446"/>
      <c r="C42" s="465"/>
      <c r="D42" s="23"/>
      <c r="E42" s="23"/>
      <c r="F42" s="19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9"/>
    </row>
    <row r="43" spans="1:19" ht="27">
      <c r="A43" s="445"/>
      <c r="B43" s="445"/>
      <c r="C43" s="463"/>
      <c r="D43" s="21"/>
      <c r="E43" s="21"/>
      <c r="F43" s="1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9"/>
    </row>
    <row r="44" spans="1:19" ht="27">
      <c r="A44" s="447"/>
      <c r="B44" s="447"/>
      <c r="C44" s="464"/>
      <c r="D44" s="23"/>
      <c r="E44" s="23"/>
      <c r="F44" s="19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9"/>
    </row>
    <row r="45" spans="1:19" ht="27">
      <c r="A45" s="446"/>
      <c r="B45" s="446"/>
      <c r="C45" s="465"/>
      <c r="D45" s="23"/>
      <c r="E45" s="23"/>
      <c r="F45" s="19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9"/>
    </row>
  </sheetData>
  <mergeCells count="45">
    <mergeCell ref="A1:S1"/>
    <mergeCell ref="A2:F2"/>
    <mergeCell ref="G2:R2"/>
    <mergeCell ref="A4:A6"/>
    <mergeCell ref="B4:B6"/>
    <mergeCell ref="C4:C6"/>
    <mergeCell ref="A7:A9"/>
    <mergeCell ref="B7:B9"/>
    <mergeCell ref="C7:C9"/>
    <mergeCell ref="A10:A12"/>
    <mergeCell ref="B10:B12"/>
    <mergeCell ref="C10:C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40:A42"/>
    <mergeCell ref="A43:A45"/>
    <mergeCell ref="C40:C42"/>
    <mergeCell ref="C43:C45"/>
    <mergeCell ref="A31:A33"/>
    <mergeCell ref="A34:A36"/>
    <mergeCell ref="A37:A39"/>
    <mergeCell ref="C31:C33"/>
    <mergeCell ref="C34:C36"/>
    <mergeCell ref="C37:C39"/>
    <mergeCell ref="B31:B33"/>
    <mergeCell ref="B34:B36"/>
    <mergeCell ref="B37:B39"/>
    <mergeCell ref="B40:B42"/>
    <mergeCell ref="B43:B45"/>
  </mergeCells>
  <pageMargins left="0.7" right="0.7" top="0.75" bottom="0.75" header="0.3" footer="0.3"/>
  <pageSetup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06"/>
  <sheetViews>
    <sheetView rightToLeft="1" view="pageBreakPreview" topLeftCell="A40" zoomScaleSheetLayoutView="100" workbookViewId="0">
      <selection activeCell="A84" sqref="A84:A86"/>
    </sheetView>
  </sheetViews>
  <sheetFormatPr defaultRowHeight="12.75"/>
  <cols>
    <col min="1" max="1" width="10.42578125" customWidth="1"/>
    <col min="2" max="2" width="12.7109375" customWidth="1"/>
    <col min="3" max="3" width="24.5703125" customWidth="1"/>
    <col min="4" max="4" width="26.85546875" customWidth="1"/>
    <col min="5" max="5" width="5.42578125" bestFit="1" customWidth="1"/>
    <col min="6" max="6" width="10.85546875" bestFit="1" customWidth="1"/>
    <col min="7" max="18" width="7.140625" bestFit="1" customWidth="1"/>
    <col min="19" max="19" width="9.7109375" customWidth="1"/>
  </cols>
  <sheetData>
    <row r="1" spans="1:19" ht="25.5">
      <c r="A1" s="451" t="s">
        <v>160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27">
      <c r="A4" s="445">
        <v>128</v>
      </c>
      <c r="B4" s="445">
        <v>2024</v>
      </c>
      <c r="C4" s="517" t="s">
        <v>578</v>
      </c>
      <c r="D4" s="21" t="s">
        <v>596</v>
      </c>
      <c r="E4" s="463">
        <v>3</v>
      </c>
      <c r="F4" s="19">
        <v>0</v>
      </c>
      <c r="G4" s="22"/>
      <c r="H4" s="22"/>
      <c r="I4" s="22"/>
      <c r="J4" s="22"/>
      <c r="K4" s="22"/>
      <c r="L4" s="158">
        <v>0.33</v>
      </c>
      <c r="M4" s="22"/>
      <c r="N4" s="22"/>
      <c r="O4" s="22"/>
      <c r="P4" s="22"/>
      <c r="Q4" s="22"/>
      <c r="R4" s="22"/>
      <c r="S4" s="178">
        <v>0.33</v>
      </c>
    </row>
    <row r="5" spans="1:19" ht="27">
      <c r="A5" s="447"/>
      <c r="B5" s="447"/>
      <c r="C5" s="508"/>
      <c r="D5" s="23" t="s">
        <v>597</v>
      </c>
      <c r="E5" s="464"/>
      <c r="F5" s="19">
        <v>0</v>
      </c>
      <c r="G5" s="22"/>
      <c r="H5" s="22"/>
      <c r="I5" s="22"/>
      <c r="J5" s="22"/>
      <c r="K5" s="22"/>
      <c r="L5" s="22"/>
      <c r="M5" s="158">
        <v>0.33</v>
      </c>
      <c r="N5" s="22"/>
      <c r="O5" s="22"/>
      <c r="P5" s="22"/>
      <c r="Q5" s="22"/>
      <c r="R5" s="22"/>
      <c r="S5" s="178">
        <v>0.33</v>
      </c>
    </row>
    <row r="6" spans="1:19" ht="27">
      <c r="A6" s="446"/>
      <c r="B6" s="446"/>
      <c r="C6" s="509"/>
      <c r="D6" s="23" t="s">
        <v>598</v>
      </c>
      <c r="E6" s="465"/>
      <c r="F6" s="19">
        <v>0</v>
      </c>
      <c r="G6" s="22"/>
      <c r="H6" s="22"/>
      <c r="I6" s="22"/>
      <c r="J6" s="22"/>
      <c r="K6" s="22"/>
      <c r="L6" s="22"/>
      <c r="M6" s="22"/>
      <c r="N6" s="158">
        <v>0.34</v>
      </c>
      <c r="O6" s="22"/>
      <c r="P6" s="22"/>
      <c r="Q6" s="22"/>
      <c r="R6" s="22"/>
      <c r="S6" s="178">
        <v>0.34</v>
      </c>
    </row>
    <row r="7" spans="1:19" ht="27">
      <c r="A7" s="445">
        <v>129</v>
      </c>
      <c r="B7" s="445">
        <v>2024</v>
      </c>
      <c r="C7" s="518" t="s">
        <v>579</v>
      </c>
      <c r="D7" s="21" t="s">
        <v>676</v>
      </c>
      <c r="E7" s="463">
        <v>3</v>
      </c>
      <c r="F7" s="19">
        <v>0</v>
      </c>
      <c r="G7" s="22"/>
      <c r="H7" s="22"/>
      <c r="I7" s="22"/>
      <c r="J7" s="22"/>
      <c r="K7" s="22"/>
      <c r="L7" s="158">
        <v>0.33</v>
      </c>
      <c r="M7" s="22"/>
      <c r="N7" s="22"/>
      <c r="O7" s="22"/>
      <c r="P7" s="22"/>
      <c r="Q7" s="22"/>
      <c r="R7" s="22"/>
      <c r="S7" s="19"/>
    </row>
    <row r="8" spans="1:19" ht="27">
      <c r="A8" s="447"/>
      <c r="B8" s="447"/>
      <c r="C8" s="497"/>
      <c r="D8" s="23" t="s">
        <v>654</v>
      </c>
      <c r="E8" s="464"/>
      <c r="F8" s="19">
        <v>0</v>
      </c>
      <c r="G8" s="22"/>
      <c r="H8" s="22"/>
      <c r="I8" s="22"/>
      <c r="J8" s="22"/>
      <c r="K8" s="22"/>
      <c r="L8" s="22"/>
      <c r="M8" s="158">
        <v>0.33</v>
      </c>
      <c r="N8" s="22"/>
      <c r="O8" s="22"/>
      <c r="P8" s="22"/>
      <c r="Q8" s="22"/>
      <c r="R8" s="22"/>
      <c r="S8" s="19"/>
    </row>
    <row r="9" spans="1:19" ht="27">
      <c r="A9" s="446"/>
      <c r="B9" s="446"/>
      <c r="C9" s="498"/>
      <c r="D9" s="174" t="s">
        <v>655</v>
      </c>
      <c r="E9" s="465"/>
      <c r="F9" s="19">
        <v>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58">
        <v>0.34</v>
      </c>
      <c r="S9" s="19"/>
    </row>
    <row r="10" spans="1:19" ht="27">
      <c r="A10" s="445">
        <v>130</v>
      </c>
      <c r="B10" s="445">
        <v>2024</v>
      </c>
      <c r="C10" s="513" t="s">
        <v>215</v>
      </c>
      <c r="D10" s="21" t="s">
        <v>599</v>
      </c>
      <c r="E10" s="463">
        <v>3</v>
      </c>
      <c r="F10" s="19">
        <v>0</v>
      </c>
      <c r="G10" s="22"/>
      <c r="H10" s="22"/>
      <c r="I10" s="22"/>
      <c r="J10" s="22"/>
      <c r="K10" s="158">
        <v>0.25</v>
      </c>
      <c r="L10" s="22"/>
      <c r="M10" s="22"/>
      <c r="N10" s="22"/>
      <c r="O10" s="22"/>
      <c r="P10" s="22"/>
      <c r="Q10" s="22"/>
      <c r="R10" s="22"/>
      <c r="S10" s="178">
        <v>0.25</v>
      </c>
    </row>
    <row r="11" spans="1:19" ht="27">
      <c r="A11" s="447"/>
      <c r="B11" s="447"/>
      <c r="C11" s="515"/>
      <c r="D11" s="21" t="s">
        <v>600</v>
      </c>
      <c r="E11" s="464"/>
      <c r="F11" s="19">
        <v>0</v>
      </c>
      <c r="G11" s="22"/>
      <c r="H11" s="22"/>
      <c r="I11" s="22"/>
      <c r="J11" s="22"/>
      <c r="K11" s="158">
        <v>0.25</v>
      </c>
      <c r="L11" s="22"/>
      <c r="M11" s="22"/>
      <c r="N11" s="22"/>
      <c r="O11" s="22"/>
      <c r="P11" s="22"/>
      <c r="Q11" s="22"/>
      <c r="R11" s="22"/>
      <c r="S11" s="178">
        <v>0.25</v>
      </c>
    </row>
    <row r="12" spans="1:19" ht="27">
      <c r="A12" s="446"/>
      <c r="B12" s="446"/>
      <c r="C12" s="514"/>
      <c r="D12" s="23" t="s">
        <v>601</v>
      </c>
      <c r="E12" s="465"/>
      <c r="F12" s="19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158">
        <v>0.5</v>
      </c>
      <c r="S12" s="19"/>
    </row>
    <row r="13" spans="1:19" ht="27">
      <c r="A13" s="445">
        <v>131</v>
      </c>
      <c r="B13" s="445">
        <v>2024</v>
      </c>
      <c r="C13" s="516" t="s">
        <v>167</v>
      </c>
      <c r="D13" s="23"/>
      <c r="E13" s="463">
        <v>3</v>
      </c>
      <c r="F13" s="19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9"/>
    </row>
    <row r="14" spans="1:19" ht="27">
      <c r="A14" s="447"/>
      <c r="B14" s="447"/>
      <c r="C14" s="503"/>
      <c r="D14" s="23"/>
      <c r="E14" s="464"/>
      <c r="F14" s="19"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9"/>
    </row>
    <row r="15" spans="1:19" ht="27">
      <c r="A15" s="446"/>
      <c r="B15" s="446"/>
      <c r="C15" s="504"/>
      <c r="D15" s="21"/>
      <c r="E15" s="465"/>
      <c r="F15" s="19"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9"/>
    </row>
    <row r="16" spans="1:19" ht="27">
      <c r="A16" s="445">
        <v>133</v>
      </c>
      <c r="B16" s="445">
        <v>2024</v>
      </c>
      <c r="C16" s="513" t="s">
        <v>170</v>
      </c>
      <c r="D16" s="21" t="s">
        <v>602</v>
      </c>
      <c r="E16" s="463">
        <v>5</v>
      </c>
      <c r="F16" s="19">
        <v>0</v>
      </c>
      <c r="G16" s="22"/>
      <c r="H16" s="22"/>
      <c r="I16" s="22"/>
      <c r="J16" s="158">
        <v>0.2</v>
      </c>
      <c r="K16" s="22"/>
      <c r="L16" s="22"/>
      <c r="M16" s="22"/>
      <c r="N16" s="22"/>
      <c r="O16" s="22"/>
      <c r="P16" s="22"/>
      <c r="Q16" s="22"/>
      <c r="R16" s="22"/>
      <c r="S16" s="178">
        <v>0.2</v>
      </c>
    </row>
    <row r="17" spans="1:19" ht="27">
      <c r="A17" s="447"/>
      <c r="B17" s="447"/>
      <c r="C17" s="515"/>
      <c r="D17" s="21" t="s">
        <v>603</v>
      </c>
      <c r="E17" s="464"/>
      <c r="F17" s="19">
        <v>0</v>
      </c>
      <c r="G17" s="22"/>
      <c r="H17" s="22"/>
      <c r="I17" s="22"/>
      <c r="J17" s="158">
        <v>0.2</v>
      </c>
      <c r="K17" s="22"/>
      <c r="L17" s="22"/>
      <c r="M17" s="22"/>
      <c r="N17" s="22"/>
      <c r="O17" s="22"/>
      <c r="P17" s="22"/>
      <c r="Q17" s="22"/>
      <c r="R17" s="22"/>
      <c r="S17" s="178">
        <v>0.2</v>
      </c>
    </row>
    <row r="18" spans="1:19" ht="27">
      <c r="A18" s="447"/>
      <c r="B18" s="447"/>
      <c r="C18" s="512"/>
      <c r="D18" s="23" t="s">
        <v>604</v>
      </c>
      <c r="E18" s="464"/>
      <c r="F18" s="19">
        <v>0</v>
      </c>
      <c r="G18" s="22"/>
      <c r="H18" s="22"/>
      <c r="I18" s="22"/>
      <c r="J18" s="158">
        <v>0.2</v>
      </c>
      <c r="K18" s="22"/>
      <c r="L18" s="22"/>
      <c r="M18" s="22"/>
      <c r="N18" s="22"/>
      <c r="O18" s="22"/>
      <c r="P18" s="22"/>
      <c r="Q18" s="22"/>
      <c r="R18" s="22"/>
      <c r="S18" s="178">
        <v>0.2</v>
      </c>
    </row>
    <row r="19" spans="1:19" ht="27">
      <c r="A19" s="447"/>
      <c r="B19" s="447"/>
      <c r="C19" s="512"/>
      <c r="D19" s="23" t="s">
        <v>605</v>
      </c>
      <c r="E19" s="464"/>
      <c r="F19" s="19">
        <v>0</v>
      </c>
      <c r="G19" s="22"/>
      <c r="H19" s="22"/>
      <c r="I19" s="22"/>
      <c r="J19" s="158">
        <v>0.2</v>
      </c>
      <c r="K19" s="22"/>
      <c r="L19" s="22"/>
      <c r="M19" s="22"/>
      <c r="N19" s="22"/>
      <c r="O19" s="22"/>
      <c r="P19" s="22"/>
      <c r="Q19" s="22"/>
      <c r="R19" s="22"/>
      <c r="S19" s="178">
        <v>0.2</v>
      </c>
    </row>
    <row r="20" spans="1:19" ht="27">
      <c r="A20" s="446"/>
      <c r="B20" s="446"/>
      <c r="C20" s="514"/>
      <c r="D20" s="23" t="s">
        <v>606</v>
      </c>
      <c r="E20" s="465"/>
      <c r="F20" s="19">
        <v>0</v>
      </c>
      <c r="G20" s="22"/>
      <c r="H20" s="22"/>
      <c r="I20" s="22"/>
      <c r="J20" s="158">
        <v>0.2</v>
      </c>
      <c r="K20" s="22"/>
      <c r="L20" s="22"/>
      <c r="M20" s="22"/>
      <c r="N20" s="22"/>
      <c r="O20" s="22"/>
      <c r="P20" s="22"/>
      <c r="Q20" s="22"/>
      <c r="R20" s="22"/>
      <c r="S20" s="178">
        <v>0.2</v>
      </c>
    </row>
    <row r="21" spans="1:19" ht="27">
      <c r="A21" s="445">
        <v>134</v>
      </c>
      <c r="B21" s="445">
        <v>2024</v>
      </c>
      <c r="C21" s="513" t="s">
        <v>580</v>
      </c>
      <c r="D21" s="21" t="s">
        <v>607</v>
      </c>
      <c r="E21" s="463">
        <v>9</v>
      </c>
      <c r="F21" s="19">
        <v>0</v>
      </c>
      <c r="G21" s="22"/>
      <c r="H21" s="22"/>
      <c r="I21" s="158">
        <v>0.15</v>
      </c>
      <c r="J21" s="22"/>
      <c r="K21" s="22"/>
      <c r="L21" s="22"/>
      <c r="M21" s="22"/>
      <c r="N21" s="22"/>
      <c r="O21" s="22"/>
      <c r="P21" s="22"/>
      <c r="Q21" s="22"/>
      <c r="R21" s="22"/>
      <c r="S21" s="178">
        <v>0.15</v>
      </c>
    </row>
    <row r="22" spans="1:19" ht="27">
      <c r="A22" s="447"/>
      <c r="B22" s="447"/>
      <c r="C22" s="515"/>
      <c r="D22" s="21" t="s">
        <v>608</v>
      </c>
      <c r="E22" s="464"/>
      <c r="F22" s="19">
        <v>0</v>
      </c>
      <c r="G22" s="22"/>
      <c r="H22" s="22"/>
      <c r="I22" s="158">
        <v>0.15</v>
      </c>
      <c r="J22" s="22"/>
      <c r="K22" s="22"/>
      <c r="L22" s="22"/>
      <c r="M22" s="22"/>
      <c r="N22" s="22"/>
      <c r="O22" s="22"/>
      <c r="P22" s="22"/>
      <c r="Q22" s="22"/>
      <c r="R22" s="22"/>
      <c r="S22" s="178">
        <v>0.15</v>
      </c>
    </row>
    <row r="23" spans="1:19" ht="27">
      <c r="A23" s="447"/>
      <c r="B23" s="447"/>
      <c r="C23" s="515"/>
      <c r="D23" s="21" t="s">
        <v>609</v>
      </c>
      <c r="E23" s="464"/>
      <c r="F23" s="19">
        <v>0</v>
      </c>
      <c r="G23" s="22"/>
      <c r="H23" s="22"/>
      <c r="I23" s="22"/>
      <c r="J23" s="158">
        <v>0.1</v>
      </c>
      <c r="K23" s="22"/>
      <c r="L23" s="22"/>
      <c r="M23" s="22"/>
      <c r="N23" s="22"/>
      <c r="O23" s="22"/>
      <c r="P23" s="22"/>
      <c r="Q23" s="22"/>
      <c r="R23" s="22"/>
      <c r="S23" s="178">
        <v>0.1</v>
      </c>
    </row>
    <row r="24" spans="1:19" ht="27">
      <c r="A24" s="447"/>
      <c r="B24" s="447"/>
      <c r="C24" s="515"/>
      <c r="D24" s="21" t="s">
        <v>610</v>
      </c>
      <c r="E24" s="464"/>
      <c r="F24" s="19">
        <v>0</v>
      </c>
      <c r="G24" s="22"/>
      <c r="H24" s="22"/>
      <c r="I24" s="158">
        <v>0.1</v>
      </c>
      <c r="J24" s="22"/>
      <c r="K24" s="22"/>
      <c r="L24" s="22"/>
      <c r="M24" s="22"/>
      <c r="N24" s="22"/>
      <c r="O24" s="22"/>
      <c r="P24" s="22"/>
      <c r="Q24" s="22"/>
      <c r="R24" s="22"/>
      <c r="S24" s="178">
        <v>0.1</v>
      </c>
    </row>
    <row r="25" spans="1:19" ht="27">
      <c r="A25" s="447"/>
      <c r="B25" s="447"/>
      <c r="C25" s="515"/>
      <c r="D25" s="21" t="s">
        <v>611</v>
      </c>
      <c r="E25" s="464"/>
      <c r="F25" s="19">
        <v>0</v>
      </c>
      <c r="G25" s="22"/>
      <c r="H25" s="22"/>
      <c r="I25" s="22"/>
      <c r="J25" s="158">
        <v>0.14000000000000001</v>
      </c>
      <c r="K25" s="22"/>
      <c r="L25" s="22"/>
      <c r="M25" s="22"/>
      <c r="N25" s="22"/>
      <c r="O25" s="22"/>
      <c r="P25" s="22"/>
      <c r="Q25" s="22"/>
      <c r="R25" s="22"/>
      <c r="S25" s="178">
        <v>0.14000000000000001</v>
      </c>
    </row>
    <row r="26" spans="1:19" ht="27">
      <c r="A26" s="447"/>
      <c r="B26" s="447"/>
      <c r="C26" s="515"/>
      <c r="D26" s="23" t="s">
        <v>612</v>
      </c>
      <c r="E26" s="464"/>
      <c r="F26" s="19">
        <v>0</v>
      </c>
      <c r="G26" s="22"/>
      <c r="H26" s="22"/>
      <c r="I26" s="22"/>
      <c r="J26" s="158">
        <v>0.13</v>
      </c>
      <c r="K26" s="22"/>
      <c r="L26" s="22"/>
      <c r="M26" s="22"/>
      <c r="N26" s="22"/>
      <c r="O26" s="22"/>
      <c r="P26" s="22"/>
      <c r="Q26" s="22"/>
      <c r="R26" s="22"/>
      <c r="S26" s="178">
        <v>0.13</v>
      </c>
    </row>
    <row r="27" spans="1:19" ht="27">
      <c r="A27" s="447"/>
      <c r="B27" s="447"/>
      <c r="C27" s="512"/>
      <c r="D27" s="23" t="s">
        <v>613</v>
      </c>
      <c r="E27" s="464"/>
      <c r="F27" s="19">
        <v>0</v>
      </c>
      <c r="G27" s="22"/>
      <c r="H27" s="22"/>
      <c r="I27" s="22"/>
      <c r="J27" s="158"/>
      <c r="K27" s="22"/>
      <c r="L27" s="22"/>
      <c r="M27" s="22"/>
      <c r="N27" s="22"/>
      <c r="O27" s="22"/>
      <c r="P27" s="22"/>
      <c r="Q27" s="22"/>
      <c r="R27" s="158">
        <v>0.1</v>
      </c>
      <c r="S27" s="19"/>
    </row>
    <row r="28" spans="1:19" ht="27">
      <c r="A28" s="446"/>
      <c r="B28" s="446"/>
      <c r="C28" s="514"/>
      <c r="D28" s="21" t="s">
        <v>614</v>
      </c>
      <c r="E28" s="465"/>
      <c r="F28" s="19">
        <v>0</v>
      </c>
      <c r="G28" s="22"/>
      <c r="H28" s="22"/>
      <c r="I28" s="22"/>
      <c r="J28" s="158">
        <v>0.13</v>
      </c>
      <c r="K28" s="22"/>
      <c r="L28" s="22"/>
      <c r="M28" s="22"/>
      <c r="N28" s="22"/>
      <c r="O28" s="22"/>
      <c r="P28" s="22"/>
      <c r="Q28" s="22"/>
      <c r="R28" s="22"/>
      <c r="S28" s="178">
        <v>0.13</v>
      </c>
    </row>
    <row r="29" spans="1:19" ht="27">
      <c r="A29" s="445">
        <v>135</v>
      </c>
      <c r="B29" s="445">
        <v>2024</v>
      </c>
      <c r="C29" s="506" t="s">
        <v>581</v>
      </c>
      <c r="D29" s="23" t="s">
        <v>615</v>
      </c>
      <c r="E29" s="463">
        <v>3</v>
      </c>
      <c r="F29" s="19">
        <v>0</v>
      </c>
      <c r="G29" s="22"/>
      <c r="H29" s="22"/>
      <c r="I29" s="22"/>
      <c r="J29" s="158">
        <v>0.33</v>
      </c>
      <c r="K29" s="22"/>
      <c r="L29" s="22"/>
      <c r="M29" s="22"/>
      <c r="N29" s="22"/>
      <c r="O29" s="22"/>
      <c r="P29" s="22"/>
      <c r="Q29" s="22"/>
      <c r="R29" s="22"/>
      <c r="S29" s="178">
        <v>0.33</v>
      </c>
    </row>
    <row r="30" spans="1:19" ht="27">
      <c r="A30" s="447"/>
      <c r="B30" s="447"/>
      <c r="C30" s="508"/>
      <c r="D30" s="23" t="s">
        <v>616</v>
      </c>
      <c r="E30" s="464"/>
      <c r="F30" s="19">
        <v>0</v>
      </c>
      <c r="G30" s="22"/>
      <c r="H30" s="22"/>
      <c r="I30" s="22"/>
      <c r="J30" s="22"/>
      <c r="K30" s="158">
        <v>0.33</v>
      </c>
      <c r="L30" s="22"/>
      <c r="M30" s="22"/>
      <c r="N30" s="22"/>
      <c r="O30" s="22"/>
      <c r="P30" s="22"/>
      <c r="Q30" s="22"/>
      <c r="R30" s="22"/>
      <c r="S30" s="178">
        <v>0.33</v>
      </c>
    </row>
    <row r="31" spans="1:19" ht="27">
      <c r="A31" s="446"/>
      <c r="B31" s="446"/>
      <c r="C31" s="509"/>
      <c r="D31" s="21" t="s">
        <v>617</v>
      </c>
      <c r="E31" s="465"/>
      <c r="F31" s="19">
        <v>0</v>
      </c>
      <c r="G31" s="22"/>
      <c r="H31" s="22"/>
      <c r="I31" s="22"/>
      <c r="J31" s="22"/>
      <c r="K31" s="22"/>
      <c r="L31" s="158">
        <v>0.34</v>
      </c>
      <c r="M31" s="22"/>
      <c r="N31" s="22"/>
      <c r="O31" s="22"/>
      <c r="P31" s="22"/>
      <c r="Q31" s="22"/>
      <c r="R31" s="22"/>
      <c r="S31" s="178">
        <v>0.34</v>
      </c>
    </row>
    <row r="32" spans="1:19" ht="27">
      <c r="A32" s="445">
        <v>136</v>
      </c>
      <c r="B32" s="445">
        <v>2024</v>
      </c>
      <c r="C32" s="513" t="s">
        <v>582</v>
      </c>
      <c r="D32" s="167" t="s">
        <v>618</v>
      </c>
      <c r="E32" s="463">
        <v>6</v>
      </c>
      <c r="F32" s="19">
        <v>0</v>
      </c>
      <c r="G32" s="22"/>
      <c r="H32" s="22"/>
      <c r="I32" s="22"/>
      <c r="J32" s="158">
        <v>0.16</v>
      </c>
      <c r="K32" s="22"/>
      <c r="L32" s="22"/>
      <c r="M32" s="22"/>
      <c r="N32" s="22"/>
      <c r="O32" s="22"/>
      <c r="P32" s="22"/>
      <c r="Q32" s="22"/>
      <c r="R32" s="22"/>
      <c r="S32" s="178">
        <v>0.16</v>
      </c>
    </row>
    <row r="33" spans="1:19" ht="27">
      <c r="A33" s="447"/>
      <c r="B33" s="447"/>
      <c r="C33" s="515"/>
      <c r="D33" s="21" t="s">
        <v>619</v>
      </c>
      <c r="E33" s="464"/>
      <c r="F33" s="19">
        <v>0</v>
      </c>
      <c r="G33" s="22"/>
      <c r="H33" s="22"/>
      <c r="I33" s="22"/>
      <c r="J33" s="22"/>
      <c r="K33" s="158">
        <v>0.16</v>
      </c>
      <c r="L33" s="22"/>
      <c r="M33" s="22"/>
      <c r="N33" s="22"/>
      <c r="O33" s="22"/>
      <c r="P33" s="22"/>
      <c r="Q33" s="22"/>
      <c r="R33" s="22"/>
      <c r="S33" s="178">
        <v>0.16</v>
      </c>
    </row>
    <row r="34" spans="1:19" ht="27">
      <c r="A34" s="447"/>
      <c r="B34" s="447"/>
      <c r="C34" s="515"/>
      <c r="D34" s="21" t="s">
        <v>620</v>
      </c>
      <c r="E34" s="464"/>
      <c r="F34" s="19">
        <v>0</v>
      </c>
      <c r="G34" s="22"/>
      <c r="H34" s="22"/>
      <c r="I34" s="22"/>
      <c r="J34" s="22"/>
      <c r="K34" s="158">
        <v>0.16</v>
      </c>
      <c r="L34" s="22"/>
      <c r="M34" s="22"/>
      <c r="N34" s="22"/>
      <c r="O34" s="22"/>
      <c r="P34" s="22"/>
      <c r="Q34" s="22"/>
      <c r="R34" s="22"/>
      <c r="S34" s="178">
        <v>0.16</v>
      </c>
    </row>
    <row r="35" spans="1:19" ht="27">
      <c r="A35" s="447"/>
      <c r="B35" s="447"/>
      <c r="C35" s="515"/>
      <c r="D35" s="23" t="s">
        <v>621</v>
      </c>
      <c r="E35" s="464"/>
      <c r="F35" s="19">
        <v>0</v>
      </c>
      <c r="G35" s="22"/>
      <c r="H35" s="22"/>
      <c r="I35" s="22"/>
      <c r="J35" s="22"/>
      <c r="K35" s="22"/>
      <c r="L35" s="158">
        <v>0.16</v>
      </c>
      <c r="M35" s="22"/>
      <c r="N35" s="22"/>
      <c r="O35" s="22"/>
      <c r="P35" s="22"/>
      <c r="Q35" s="22"/>
      <c r="R35" s="22"/>
      <c r="S35" s="178">
        <v>0.16</v>
      </c>
    </row>
    <row r="36" spans="1:19" ht="27">
      <c r="A36" s="447"/>
      <c r="B36" s="447"/>
      <c r="C36" s="512"/>
      <c r="D36" s="23" t="s">
        <v>622</v>
      </c>
      <c r="E36" s="464"/>
      <c r="F36" s="19">
        <v>0</v>
      </c>
      <c r="G36" s="22"/>
      <c r="H36" s="22"/>
      <c r="I36" s="22"/>
      <c r="J36" s="22"/>
      <c r="K36" s="22"/>
      <c r="L36" s="158">
        <v>0.18</v>
      </c>
      <c r="M36" s="22"/>
      <c r="N36" s="22"/>
      <c r="O36" s="22"/>
      <c r="P36" s="22"/>
      <c r="Q36" s="22"/>
      <c r="R36" s="22"/>
      <c r="S36" s="178">
        <v>0.18</v>
      </c>
    </row>
    <row r="37" spans="1:19" ht="27">
      <c r="A37" s="446"/>
      <c r="B37" s="446"/>
      <c r="C37" s="514"/>
      <c r="D37" s="21" t="s">
        <v>623</v>
      </c>
      <c r="E37" s="465"/>
      <c r="F37" s="19">
        <v>0</v>
      </c>
      <c r="G37" s="22"/>
      <c r="H37" s="22"/>
      <c r="I37" s="22"/>
      <c r="J37" s="22"/>
      <c r="K37" s="22"/>
      <c r="L37" s="22"/>
      <c r="M37" s="158">
        <v>0.18</v>
      </c>
      <c r="N37" s="22"/>
      <c r="O37" s="22"/>
      <c r="P37" s="22"/>
      <c r="Q37" s="22"/>
      <c r="R37" s="22"/>
      <c r="S37" s="178">
        <v>0.18</v>
      </c>
    </row>
    <row r="38" spans="1:19" ht="27">
      <c r="A38" s="445">
        <v>137</v>
      </c>
      <c r="B38" s="445">
        <v>2024</v>
      </c>
      <c r="C38" s="516" t="s">
        <v>583</v>
      </c>
      <c r="D38" s="23"/>
      <c r="E38" s="463">
        <v>3</v>
      </c>
      <c r="F38" s="19"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9"/>
    </row>
    <row r="39" spans="1:19" ht="27">
      <c r="A39" s="447"/>
      <c r="B39" s="447"/>
      <c r="C39" s="503"/>
      <c r="D39" s="23"/>
      <c r="E39" s="464"/>
      <c r="F39" s="19"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9"/>
    </row>
    <row r="40" spans="1:19" ht="27">
      <c r="A40" s="446"/>
      <c r="B40" s="446"/>
      <c r="C40" s="504"/>
      <c r="D40" s="23"/>
      <c r="E40" s="465"/>
      <c r="F40" s="19"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/>
    </row>
    <row r="41" spans="1:19" ht="27">
      <c r="A41" s="445">
        <v>141</v>
      </c>
      <c r="B41" s="445">
        <v>2024</v>
      </c>
      <c r="C41" s="496" t="s">
        <v>176</v>
      </c>
      <c r="D41" s="168" t="s">
        <v>656</v>
      </c>
      <c r="E41" s="463">
        <v>3</v>
      </c>
      <c r="F41" s="19">
        <v>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58">
        <v>0.33</v>
      </c>
      <c r="R41" s="22"/>
      <c r="S41" s="19"/>
    </row>
    <row r="42" spans="1:19" ht="27">
      <c r="A42" s="447"/>
      <c r="B42" s="447"/>
      <c r="C42" s="497"/>
      <c r="D42" s="175" t="s">
        <v>657</v>
      </c>
      <c r="E42" s="464"/>
      <c r="F42" s="19">
        <v>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58">
        <v>0.33</v>
      </c>
      <c r="R42" s="22"/>
      <c r="S42" s="19"/>
    </row>
    <row r="43" spans="1:19" ht="27">
      <c r="A43" s="446"/>
      <c r="B43" s="446"/>
      <c r="C43" s="498"/>
      <c r="D43" s="168" t="s">
        <v>658</v>
      </c>
      <c r="E43" s="465"/>
      <c r="F43" s="19">
        <v>0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158">
        <v>0.34</v>
      </c>
      <c r="S43" s="19"/>
    </row>
    <row r="44" spans="1:19" ht="27">
      <c r="A44" s="445">
        <v>142</v>
      </c>
      <c r="B44" s="445">
        <v>2024</v>
      </c>
      <c r="C44" s="499" t="s">
        <v>312</v>
      </c>
      <c r="D44" s="168" t="s">
        <v>659</v>
      </c>
      <c r="E44" s="463">
        <v>3</v>
      </c>
      <c r="F44" s="19">
        <v>0</v>
      </c>
      <c r="G44" s="22"/>
      <c r="H44" s="22"/>
      <c r="I44" s="22"/>
      <c r="J44" s="22"/>
      <c r="K44" s="22"/>
      <c r="L44" s="158">
        <v>0.33</v>
      </c>
      <c r="M44" s="22"/>
      <c r="N44" s="22"/>
      <c r="O44" s="22"/>
      <c r="P44" s="22"/>
      <c r="Q44" s="22"/>
      <c r="R44" s="22"/>
      <c r="S44" s="178">
        <v>0.33</v>
      </c>
    </row>
    <row r="45" spans="1:19" ht="27">
      <c r="A45" s="447"/>
      <c r="B45" s="447"/>
      <c r="C45" s="500"/>
      <c r="D45" s="168" t="s">
        <v>661</v>
      </c>
      <c r="E45" s="464"/>
      <c r="F45" s="19">
        <v>0</v>
      </c>
      <c r="G45" s="22"/>
      <c r="H45" s="22"/>
      <c r="I45" s="22"/>
      <c r="J45" s="22"/>
      <c r="K45" s="22"/>
      <c r="L45" s="158">
        <v>0.33</v>
      </c>
      <c r="M45" s="22"/>
      <c r="N45" s="22"/>
      <c r="O45" s="22"/>
      <c r="P45" s="22"/>
      <c r="Q45" s="22"/>
      <c r="R45" s="22"/>
      <c r="S45" s="178">
        <v>0.33</v>
      </c>
    </row>
    <row r="46" spans="1:19" ht="27">
      <c r="A46" s="446"/>
      <c r="B46" s="446"/>
      <c r="C46" s="501"/>
      <c r="D46" s="168" t="s">
        <v>660</v>
      </c>
      <c r="E46" s="465"/>
      <c r="F46" s="19">
        <v>0</v>
      </c>
      <c r="G46" s="22"/>
      <c r="H46" s="22"/>
      <c r="I46" s="22"/>
      <c r="J46" s="22"/>
      <c r="K46" s="22"/>
      <c r="L46" s="22"/>
      <c r="M46" s="158">
        <v>0.34</v>
      </c>
      <c r="N46" s="22"/>
      <c r="O46" s="22"/>
      <c r="P46" s="22"/>
      <c r="Q46" s="22"/>
      <c r="R46" s="22"/>
      <c r="S46" s="178">
        <v>0.34</v>
      </c>
    </row>
    <row r="47" spans="1:19" ht="27">
      <c r="A47" s="445">
        <v>145</v>
      </c>
      <c r="B47" s="445">
        <v>2024</v>
      </c>
      <c r="C47" s="510" t="s">
        <v>584</v>
      </c>
      <c r="D47" s="21" t="s">
        <v>624</v>
      </c>
      <c r="E47" s="463">
        <v>4</v>
      </c>
      <c r="F47" s="19">
        <v>0</v>
      </c>
      <c r="G47" s="22"/>
      <c r="H47" s="22"/>
      <c r="I47" s="22"/>
      <c r="J47" s="158">
        <v>0.25</v>
      </c>
      <c r="K47" s="22"/>
      <c r="L47" s="22"/>
      <c r="M47" s="22"/>
      <c r="N47" s="22"/>
      <c r="O47" s="22"/>
      <c r="P47" s="22"/>
      <c r="Q47" s="22"/>
      <c r="R47" s="22"/>
      <c r="S47" s="178">
        <v>0.25</v>
      </c>
    </row>
    <row r="48" spans="1:19" ht="27">
      <c r="A48" s="447"/>
      <c r="B48" s="447"/>
      <c r="C48" s="511"/>
      <c r="D48" s="21" t="s">
        <v>677</v>
      </c>
      <c r="E48" s="464"/>
      <c r="F48" s="19">
        <v>0</v>
      </c>
      <c r="G48" s="22"/>
      <c r="H48" s="22"/>
      <c r="I48" s="22"/>
      <c r="J48" s="22"/>
      <c r="K48" s="158">
        <v>0.25</v>
      </c>
      <c r="L48" s="22"/>
      <c r="M48" s="22"/>
      <c r="N48" s="22"/>
      <c r="O48" s="22"/>
      <c r="P48" s="22"/>
      <c r="Q48" s="22"/>
      <c r="R48" s="22"/>
      <c r="S48" s="178">
        <v>0.25</v>
      </c>
    </row>
    <row r="49" spans="1:19" ht="27">
      <c r="A49" s="447"/>
      <c r="B49" s="447"/>
      <c r="C49" s="512"/>
      <c r="D49" s="23" t="s">
        <v>600</v>
      </c>
      <c r="E49" s="464"/>
      <c r="F49" s="19">
        <v>0</v>
      </c>
      <c r="G49" s="22"/>
      <c r="H49" s="22"/>
      <c r="I49" s="22"/>
      <c r="J49" s="22"/>
      <c r="K49" s="22"/>
      <c r="L49" s="158">
        <v>0.25</v>
      </c>
      <c r="M49" s="22"/>
      <c r="N49" s="22"/>
      <c r="O49" s="22"/>
      <c r="P49" s="22"/>
      <c r="Q49" s="22"/>
      <c r="R49" s="22"/>
      <c r="S49" s="178">
        <v>0.25</v>
      </c>
    </row>
    <row r="50" spans="1:19" ht="27">
      <c r="A50" s="447"/>
      <c r="B50" s="447"/>
      <c r="C50" s="512"/>
      <c r="D50" s="23" t="s">
        <v>625</v>
      </c>
      <c r="E50" s="464"/>
      <c r="F50" s="19"/>
      <c r="G50" s="22"/>
      <c r="H50" s="22"/>
      <c r="I50" s="22"/>
      <c r="J50" s="22"/>
      <c r="K50" s="22"/>
      <c r="L50" s="22"/>
      <c r="M50" s="22"/>
      <c r="N50" s="158">
        <v>0.05</v>
      </c>
      <c r="O50" s="158">
        <v>0.05</v>
      </c>
      <c r="P50" s="158">
        <v>0.05</v>
      </c>
      <c r="Q50" s="158">
        <v>0.05</v>
      </c>
      <c r="R50" s="158">
        <v>0.05</v>
      </c>
      <c r="S50" s="19"/>
    </row>
    <row r="51" spans="1:19" ht="27">
      <c r="A51" s="445">
        <v>146</v>
      </c>
      <c r="B51" s="445">
        <v>2024</v>
      </c>
      <c r="C51" s="513" t="s">
        <v>585</v>
      </c>
      <c r="D51" s="23" t="s">
        <v>626</v>
      </c>
      <c r="E51" s="463">
        <v>3</v>
      </c>
      <c r="F51" s="19">
        <v>0</v>
      </c>
      <c r="G51" s="22"/>
      <c r="H51" s="22"/>
      <c r="I51" s="22"/>
      <c r="J51" s="158">
        <v>0.33</v>
      </c>
      <c r="K51" s="22"/>
      <c r="L51" s="22"/>
      <c r="M51" s="22"/>
      <c r="N51" s="158" t="s">
        <v>682</v>
      </c>
      <c r="O51" s="22"/>
      <c r="P51" s="22"/>
      <c r="Q51" s="22"/>
      <c r="R51" s="158"/>
      <c r="S51" s="178">
        <v>0.33</v>
      </c>
    </row>
    <row r="52" spans="1:19" ht="27">
      <c r="A52" s="447"/>
      <c r="B52" s="447"/>
      <c r="C52" s="512"/>
      <c r="D52" s="23" t="s">
        <v>627</v>
      </c>
      <c r="E52" s="464"/>
      <c r="F52" s="19">
        <v>0</v>
      </c>
      <c r="G52" s="22"/>
      <c r="H52" s="22"/>
      <c r="I52" s="22"/>
      <c r="J52" s="158">
        <v>0.33</v>
      </c>
      <c r="K52" s="22"/>
      <c r="L52" s="22"/>
      <c r="M52" s="22"/>
      <c r="N52" s="22"/>
      <c r="O52" s="22"/>
      <c r="P52" s="22"/>
      <c r="Q52" s="22"/>
      <c r="R52" s="22"/>
      <c r="S52" s="178">
        <v>0.33</v>
      </c>
    </row>
    <row r="53" spans="1:19" ht="27">
      <c r="A53" s="446"/>
      <c r="B53" s="446"/>
      <c r="C53" s="514"/>
      <c r="D53" s="21" t="s">
        <v>628</v>
      </c>
      <c r="E53" s="465"/>
      <c r="F53" s="19">
        <v>0</v>
      </c>
      <c r="G53" s="22"/>
      <c r="H53" s="22"/>
      <c r="I53" s="22"/>
      <c r="J53" s="158">
        <v>0.34</v>
      </c>
      <c r="K53" s="22"/>
      <c r="L53" s="22"/>
      <c r="M53" s="22"/>
      <c r="N53" s="22"/>
      <c r="O53" s="22"/>
      <c r="P53" s="22"/>
      <c r="Q53" s="22"/>
      <c r="R53" s="22"/>
      <c r="S53" s="178">
        <v>0.34</v>
      </c>
    </row>
    <row r="54" spans="1:19" ht="27">
      <c r="A54" s="445">
        <v>147</v>
      </c>
      <c r="B54" s="445">
        <v>2024</v>
      </c>
      <c r="C54" s="505" t="s">
        <v>586</v>
      </c>
      <c r="D54" s="23" t="s">
        <v>629</v>
      </c>
      <c r="E54" s="463">
        <v>3</v>
      </c>
      <c r="F54" s="19">
        <v>0</v>
      </c>
      <c r="G54" s="22"/>
      <c r="H54" s="158">
        <v>0.03</v>
      </c>
      <c r="I54" s="158">
        <v>0.03</v>
      </c>
      <c r="J54" s="158">
        <v>0.03</v>
      </c>
      <c r="K54" s="158">
        <v>0.03</v>
      </c>
      <c r="L54" s="158">
        <v>0.03</v>
      </c>
      <c r="M54" s="158">
        <v>0.03</v>
      </c>
      <c r="N54" s="158">
        <v>0.03</v>
      </c>
      <c r="O54" s="158">
        <v>0.03</v>
      </c>
      <c r="P54" s="158">
        <v>0.03</v>
      </c>
      <c r="Q54" s="158">
        <v>0.03</v>
      </c>
      <c r="R54" s="158">
        <v>0.03</v>
      </c>
      <c r="S54" s="19"/>
    </row>
    <row r="55" spans="1:19" ht="27">
      <c r="A55" s="447"/>
      <c r="B55" s="447"/>
      <c r="C55" s="500"/>
      <c r="D55" s="23" t="s">
        <v>630</v>
      </c>
      <c r="E55" s="464"/>
      <c r="F55" s="19">
        <v>0</v>
      </c>
      <c r="G55" s="22"/>
      <c r="H55" s="22"/>
      <c r="I55" s="22"/>
      <c r="J55" s="22"/>
      <c r="K55" s="22"/>
      <c r="L55" s="22"/>
      <c r="M55" s="158">
        <v>0.33</v>
      </c>
      <c r="N55" s="22"/>
      <c r="O55" s="22"/>
      <c r="P55" s="22"/>
      <c r="Q55" s="22"/>
      <c r="R55" s="22"/>
      <c r="S55" s="19"/>
    </row>
    <row r="56" spans="1:19" ht="27">
      <c r="A56" s="446"/>
      <c r="B56" s="446"/>
      <c r="C56" s="501"/>
      <c r="D56" s="21" t="s">
        <v>631</v>
      </c>
      <c r="E56" s="465"/>
      <c r="F56" s="19">
        <v>0</v>
      </c>
      <c r="G56" s="22"/>
      <c r="H56" s="158">
        <v>0.03</v>
      </c>
      <c r="I56" s="158">
        <v>0.03</v>
      </c>
      <c r="J56" s="158">
        <v>0.03</v>
      </c>
      <c r="K56" s="158">
        <v>0.03</v>
      </c>
      <c r="L56" s="158">
        <v>0.03</v>
      </c>
      <c r="M56" s="158">
        <v>0.03</v>
      </c>
      <c r="N56" s="158">
        <v>0.03</v>
      </c>
      <c r="O56" s="158">
        <v>0.03</v>
      </c>
      <c r="P56" s="158">
        <v>0.03</v>
      </c>
      <c r="Q56" s="158">
        <v>0.03</v>
      </c>
      <c r="R56" s="158">
        <v>0.03</v>
      </c>
      <c r="S56" s="19"/>
    </row>
    <row r="57" spans="1:19" ht="27">
      <c r="A57" s="445">
        <v>148</v>
      </c>
      <c r="B57" s="445">
        <v>2024</v>
      </c>
      <c r="C57" s="513" t="s">
        <v>587</v>
      </c>
      <c r="D57" s="23" t="s">
        <v>632</v>
      </c>
      <c r="E57" s="463">
        <v>3</v>
      </c>
      <c r="F57" s="19">
        <v>0</v>
      </c>
      <c r="G57" s="22"/>
      <c r="H57" s="22"/>
      <c r="I57" s="22"/>
      <c r="J57" s="158">
        <v>0.33</v>
      </c>
      <c r="K57" s="22"/>
      <c r="L57" s="22"/>
      <c r="M57" s="22"/>
      <c r="N57" s="22"/>
      <c r="O57" s="22"/>
      <c r="P57" s="22"/>
      <c r="Q57" s="22"/>
      <c r="R57" s="22"/>
      <c r="S57" s="178">
        <v>0.33</v>
      </c>
    </row>
    <row r="58" spans="1:19" ht="27">
      <c r="A58" s="447"/>
      <c r="B58" s="447"/>
      <c r="C58" s="512"/>
      <c r="D58" s="23" t="s">
        <v>633</v>
      </c>
      <c r="E58" s="464"/>
      <c r="F58" s="19">
        <v>0</v>
      </c>
      <c r="G58" s="22"/>
      <c r="H58" s="22"/>
      <c r="I58" s="22"/>
      <c r="J58" s="158">
        <v>0.33</v>
      </c>
      <c r="K58" s="22"/>
      <c r="L58" s="22"/>
      <c r="M58" s="22"/>
      <c r="N58" s="22"/>
      <c r="O58" s="22"/>
      <c r="P58" s="22"/>
      <c r="Q58" s="22"/>
      <c r="R58" s="22"/>
      <c r="S58" s="178">
        <v>0.33</v>
      </c>
    </row>
    <row r="59" spans="1:19" ht="27">
      <c r="A59" s="446"/>
      <c r="B59" s="446"/>
      <c r="C59" s="514"/>
      <c r="D59" s="21" t="s">
        <v>634</v>
      </c>
      <c r="E59" s="465"/>
      <c r="F59" s="19">
        <v>0</v>
      </c>
      <c r="G59" s="22"/>
      <c r="H59" s="22"/>
      <c r="I59" s="22"/>
      <c r="J59" s="22"/>
      <c r="K59" s="158">
        <v>0.34</v>
      </c>
      <c r="L59" s="22"/>
      <c r="M59" s="22"/>
      <c r="N59" s="22"/>
      <c r="O59" s="22"/>
      <c r="P59" s="22"/>
      <c r="Q59" s="22"/>
      <c r="R59" s="22"/>
      <c r="S59" s="178">
        <v>0.34</v>
      </c>
    </row>
    <row r="60" spans="1:19" ht="27">
      <c r="A60" s="445">
        <v>149</v>
      </c>
      <c r="B60" s="445">
        <v>2024</v>
      </c>
      <c r="C60" s="496" t="s">
        <v>130</v>
      </c>
      <c r="D60" s="23" t="s">
        <v>662</v>
      </c>
      <c r="E60" s="463">
        <v>3</v>
      </c>
      <c r="F60" s="19">
        <v>0</v>
      </c>
      <c r="G60" s="22"/>
      <c r="H60" s="22"/>
      <c r="I60" s="22"/>
      <c r="J60" s="22"/>
      <c r="K60" s="22"/>
      <c r="L60" s="22"/>
      <c r="M60" s="22"/>
      <c r="N60" s="22"/>
      <c r="O60" s="158">
        <v>0.33</v>
      </c>
      <c r="P60" s="22"/>
      <c r="Q60" s="22"/>
      <c r="R60" s="22"/>
      <c r="S60" s="19"/>
    </row>
    <row r="61" spans="1:19" ht="27">
      <c r="A61" s="447"/>
      <c r="B61" s="447"/>
      <c r="C61" s="497"/>
      <c r="D61" s="175" t="s">
        <v>663</v>
      </c>
      <c r="E61" s="464"/>
      <c r="F61" s="19">
        <v>0</v>
      </c>
      <c r="G61" s="22"/>
      <c r="H61" s="22"/>
      <c r="I61" s="22"/>
      <c r="J61" s="22"/>
      <c r="K61" s="22"/>
      <c r="L61" s="22"/>
      <c r="M61" s="22"/>
      <c r="N61" s="22"/>
      <c r="O61" s="22"/>
      <c r="P61" s="158">
        <v>0.34</v>
      </c>
      <c r="Q61" s="22"/>
      <c r="R61" s="22"/>
      <c r="S61" s="19"/>
    </row>
    <row r="62" spans="1:19" ht="27">
      <c r="A62" s="446"/>
      <c r="B62" s="446"/>
      <c r="C62" s="498"/>
      <c r="D62" s="21" t="s">
        <v>664</v>
      </c>
      <c r="E62" s="465"/>
      <c r="F62" s="19">
        <v>0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58">
        <v>0.33</v>
      </c>
      <c r="S62" s="19"/>
    </row>
    <row r="63" spans="1:19" ht="27">
      <c r="A63" s="445">
        <v>150</v>
      </c>
      <c r="B63" s="445">
        <v>2024</v>
      </c>
      <c r="C63" s="506" t="s">
        <v>588</v>
      </c>
      <c r="D63" s="21" t="s">
        <v>635</v>
      </c>
      <c r="E63" s="463">
        <v>6</v>
      </c>
      <c r="F63" s="19">
        <v>0</v>
      </c>
      <c r="G63" s="22"/>
      <c r="H63" s="22"/>
      <c r="I63" s="22"/>
      <c r="J63" s="158">
        <v>0.16</v>
      </c>
      <c r="K63" s="22"/>
      <c r="L63" s="22"/>
      <c r="M63" s="22"/>
      <c r="N63" s="22"/>
      <c r="O63" s="22"/>
      <c r="P63" s="22"/>
      <c r="Q63" s="22"/>
      <c r="R63" s="22"/>
      <c r="S63" s="178">
        <v>0.16</v>
      </c>
    </row>
    <row r="64" spans="1:19" ht="27">
      <c r="A64" s="447"/>
      <c r="B64" s="447"/>
      <c r="C64" s="507"/>
      <c r="D64" s="21" t="s">
        <v>636</v>
      </c>
      <c r="E64" s="464"/>
      <c r="F64" s="19">
        <v>0</v>
      </c>
      <c r="G64" s="22"/>
      <c r="H64" s="22"/>
      <c r="I64" s="22"/>
      <c r="J64" s="22"/>
      <c r="K64" s="158">
        <v>0.16</v>
      </c>
      <c r="L64" s="22"/>
      <c r="M64" s="22"/>
      <c r="N64" s="22"/>
      <c r="O64" s="22"/>
      <c r="P64" s="22"/>
      <c r="Q64" s="22"/>
      <c r="R64" s="22"/>
      <c r="S64" s="178">
        <v>0.16</v>
      </c>
    </row>
    <row r="65" spans="1:19" ht="27">
      <c r="A65" s="447"/>
      <c r="B65" s="447"/>
      <c r="C65" s="507"/>
      <c r="D65" s="21" t="s">
        <v>637</v>
      </c>
      <c r="E65" s="464"/>
      <c r="F65" s="19">
        <v>0</v>
      </c>
      <c r="G65" s="22"/>
      <c r="H65" s="22"/>
      <c r="I65" s="22"/>
      <c r="J65" s="22"/>
      <c r="K65" s="158">
        <v>0.16</v>
      </c>
      <c r="L65" s="22"/>
      <c r="M65" s="22"/>
      <c r="N65" s="22"/>
      <c r="O65" s="22"/>
      <c r="P65" s="22"/>
      <c r="Q65" s="22"/>
      <c r="R65" s="22"/>
      <c r="S65" s="178">
        <v>0.16</v>
      </c>
    </row>
    <row r="66" spans="1:19" ht="27">
      <c r="A66" s="447"/>
      <c r="B66" s="447"/>
      <c r="C66" s="507"/>
      <c r="D66" s="21" t="s">
        <v>638</v>
      </c>
      <c r="E66" s="464"/>
      <c r="F66" s="19">
        <v>0</v>
      </c>
      <c r="G66" s="22"/>
      <c r="H66" s="22"/>
      <c r="I66" s="22"/>
      <c r="J66" s="22"/>
      <c r="K66" s="22"/>
      <c r="L66" s="158">
        <v>0.16</v>
      </c>
      <c r="M66" s="22"/>
      <c r="N66" s="22"/>
      <c r="O66" s="22"/>
      <c r="P66" s="22"/>
      <c r="Q66" s="22"/>
      <c r="R66" s="22"/>
      <c r="S66" s="178">
        <v>0.16</v>
      </c>
    </row>
    <row r="67" spans="1:19" ht="27">
      <c r="A67" s="447"/>
      <c r="B67" s="447"/>
      <c r="C67" s="507"/>
      <c r="D67" s="168" t="s">
        <v>639</v>
      </c>
      <c r="E67" s="464"/>
      <c r="F67" s="19">
        <v>0</v>
      </c>
      <c r="G67" s="22"/>
      <c r="H67" s="22"/>
      <c r="I67" s="22"/>
      <c r="J67" s="22"/>
      <c r="K67" s="22"/>
      <c r="L67" s="158">
        <v>0.18</v>
      </c>
      <c r="M67" s="22"/>
      <c r="N67" s="22"/>
      <c r="O67" s="22"/>
      <c r="P67" s="22"/>
      <c r="Q67" s="22"/>
      <c r="R67" s="22"/>
      <c r="S67" s="178">
        <v>0.18</v>
      </c>
    </row>
    <row r="68" spans="1:19" ht="27">
      <c r="A68" s="447"/>
      <c r="B68" s="447"/>
      <c r="C68" s="508"/>
      <c r="D68" s="23" t="s">
        <v>640</v>
      </c>
      <c r="E68" s="464"/>
      <c r="F68" s="19">
        <v>0</v>
      </c>
      <c r="G68" s="22"/>
      <c r="H68" s="22"/>
      <c r="I68" s="22"/>
      <c r="J68" s="22"/>
      <c r="K68" s="22"/>
      <c r="L68" s="22"/>
      <c r="M68" s="158">
        <v>0.18</v>
      </c>
      <c r="N68" s="22"/>
      <c r="O68" s="22"/>
      <c r="P68" s="22"/>
      <c r="Q68" s="22"/>
      <c r="R68" s="22"/>
      <c r="S68" s="178">
        <v>0.18</v>
      </c>
    </row>
    <row r="69" spans="1:19" ht="27">
      <c r="A69" s="445">
        <v>151</v>
      </c>
      <c r="B69" s="445">
        <v>2024</v>
      </c>
      <c r="C69" s="496" t="s">
        <v>589</v>
      </c>
      <c r="D69" s="168" t="s">
        <v>665</v>
      </c>
      <c r="E69" s="463">
        <v>3</v>
      </c>
      <c r="F69" s="19">
        <v>0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158">
        <v>0.33</v>
      </c>
      <c r="R69" s="22"/>
      <c r="S69" s="19"/>
    </row>
    <row r="70" spans="1:19" ht="27">
      <c r="A70" s="447"/>
      <c r="B70" s="447"/>
      <c r="C70" s="497"/>
      <c r="D70" s="23" t="s">
        <v>666</v>
      </c>
      <c r="E70" s="464"/>
      <c r="F70" s="19">
        <v>0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158">
        <v>0.33</v>
      </c>
      <c r="R70" s="22"/>
      <c r="S70" s="19"/>
    </row>
    <row r="71" spans="1:19" ht="27">
      <c r="A71" s="446"/>
      <c r="B71" s="446"/>
      <c r="C71" s="498"/>
      <c r="D71" s="175" t="s">
        <v>667</v>
      </c>
      <c r="E71" s="465"/>
      <c r="F71" s="19">
        <v>0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158">
        <v>0.34</v>
      </c>
      <c r="S71" s="19"/>
    </row>
    <row r="72" spans="1:19" ht="27">
      <c r="A72" s="445">
        <v>152</v>
      </c>
      <c r="B72" s="445">
        <v>2024</v>
      </c>
      <c r="C72" s="463" t="s">
        <v>590</v>
      </c>
      <c r="D72" s="23"/>
      <c r="E72" s="21"/>
      <c r="F72" s="19">
        <v>0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19"/>
    </row>
    <row r="73" spans="1:19" ht="27">
      <c r="A73" s="447"/>
      <c r="B73" s="447"/>
      <c r="C73" s="458"/>
      <c r="D73" s="23"/>
      <c r="E73" s="23"/>
      <c r="F73" s="19">
        <v>0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19"/>
    </row>
    <row r="74" spans="1:19" ht="27">
      <c r="A74" s="446"/>
      <c r="B74" s="446"/>
      <c r="C74" s="459"/>
      <c r="D74" s="23"/>
      <c r="E74" s="23"/>
      <c r="F74" s="19">
        <v>0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19"/>
    </row>
    <row r="75" spans="1:19" ht="27">
      <c r="A75" s="445">
        <v>153</v>
      </c>
      <c r="B75" s="445">
        <v>2024</v>
      </c>
      <c r="C75" s="506" t="s">
        <v>293</v>
      </c>
      <c r="D75" s="23" t="s">
        <v>668</v>
      </c>
      <c r="E75" s="463">
        <v>3</v>
      </c>
      <c r="F75" s="19">
        <v>0</v>
      </c>
      <c r="G75" s="22"/>
      <c r="H75" s="22"/>
      <c r="I75" s="22"/>
      <c r="J75" s="22"/>
      <c r="K75" s="22"/>
      <c r="L75" s="22"/>
      <c r="M75" s="22"/>
      <c r="N75" s="22"/>
      <c r="O75" s="158">
        <v>0.5</v>
      </c>
      <c r="P75" s="22"/>
      <c r="Q75" s="22"/>
      <c r="R75" s="22"/>
      <c r="S75" s="19"/>
    </row>
    <row r="76" spans="1:19" ht="27">
      <c r="A76" s="447"/>
      <c r="B76" s="447"/>
      <c r="C76" s="508"/>
      <c r="D76" s="23" t="s">
        <v>654</v>
      </c>
      <c r="E76" s="464"/>
      <c r="F76" s="19">
        <v>0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158">
        <v>0.25</v>
      </c>
      <c r="R76" s="22"/>
      <c r="S76" s="19"/>
    </row>
    <row r="77" spans="1:19" ht="27">
      <c r="A77" s="446"/>
      <c r="B77" s="446"/>
      <c r="C77" s="509"/>
      <c r="D77" s="175" t="s">
        <v>669</v>
      </c>
      <c r="E77" s="465"/>
      <c r="F77" s="19">
        <v>0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158">
        <v>0.25</v>
      </c>
      <c r="R77" s="22"/>
      <c r="S77" s="19"/>
    </row>
    <row r="78" spans="1:19" ht="27">
      <c r="A78" s="445">
        <v>154</v>
      </c>
      <c r="B78" s="445">
        <v>2024</v>
      </c>
      <c r="C78" s="463" t="s">
        <v>138</v>
      </c>
      <c r="D78" s="23"/>
      <c r="E78" s="21"/>
      <c r="F78" s="19">
        <v>0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19"/>
    </row>
    <row r="79" spans="1:19" ht="27">
      <c r="A79" s="447"/>
      <c r="B79" s="447"/>
      <c r="C79" s="458"/>
      <c r="D79" s="23"/>
      <c r="E79" s="23"/>
      <c r="F79" s="19">
        <v>0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19"/>
    </row>
    <row r="80" spans="1:19" ht="27">
      <c r="A80" s="446"/>
      <c r="B80" s="446"/>
      <c r="C80" s="459"/>
      <c r="D80" s="23"/>
      <c r="E80" s="23"/>
      <c r="F80" s="19">
        <v>0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19"/>
    </row>
    <row r="81" spans="1:19" ht="27">
      <c r="A81" s="445">
        <v>155</v>
      </c>
      <c r="B81" s="445">
        <v>2024</v>
      </c>
      <c r="C81" s="496" t="s">
        <v>591</v>
      </c>
      <c r="D81" s="23" t="s">
        <v>670</v>
      </c>
      <c r="E81" s="463">
        <v>3</v>
      </c>
      <c r="F81" s="19">
        <v>0</v>
      </c>
      <c r="G81" s="158">
        <v>0.33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178">
        <v>0.33</v>
      </c>
    </row>
    <row r="82" spans="1:19" ht="27">
      <c r="A82" s="447"/>
      <c r="B82" s="447"/>
      <c r="C82" s="497"/>
      <c r="D82" s="175" t="s">
        <v>671</v>
      </c>
      <c r="E82" s="464"/>
      <c r="F82" s="19">
        <v>0</v>
      </c>
      <c r="G82" s="22"/>
      <c r="H82" s="158">
        <v>0.33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178">
        <v>0.33</v>
      </c>
    </row>
    <row r="83" spans="1:19" ht="27">
      <c r="A83" s="446"/>
      <c r="B83" s="446"/>
      <c r="C83" s="498"/>
      <c r="D83" s="23" t="s">
        <v>672</v>
      </c>
      <c r="E83" s="465"/>
      <c r="F83" s="19">
        <v>0</v>
      </c>
      <c r="G83" s="22"/>
      <c r="H83" s="158">
        <v>0.34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178">
        <v>0.34</v>
      </c>
    </row>
    <row r="84" spans="1:19" ht="27">
      <c r="A84" s="445">
        <v>156</v>
      </c>
      <c r="B84" s="445">
        <v>2024</v>
      </c>
      <c r="C84" s="496" t="s">
        <v>592</v>
      </c>
      <c r="D84" s="23" t="s">
        <v>673</v>
      </c>
      <c r="E84" s="463">
        <v>3</v>
      </c>
      <c r="F84" s="19">
        <v>0</v>
      </c>
      <c r="G84" s="22"/>
      <c r="H84" s="22"/>
      <c r="I84" s="22"/>
      <c r="J84" s="22"/>
      <c r="K84" s="22"/>
      <c r="L84" s="22"/>
      <c r="M84" s="22"/>
      <c r="N84" s="158">
        <v>0.33</v>
      </c>
      <c r="O84" s="22"/>
      <c r="P84" s="22"/>
      <c r="Q84" s="22"/>
      <c r="R84" s="22"/>
      <c r="S84" s="178">
        <v>0.33</v>
      </c>
    </row>
    <row r="85" spans="1:19" ht="27">
      <c r="A85" s="447"/>
      <c r="B85" s="447"/>
      <c r="C85" s="497"/>
      <c r="D85" s="23" t="s">
        <v>674</v>
      </c>
      <c r="E85" s="464"/>
      <c r="F85" s="19">
        <v>0</v>
      </c>
      <c r="G85" s="22"/>
      <c r="H85" s="22"/>
      <c r="I85" s="22"/>
      <c r="J85" s="22"/>
      <c r="K85" s="22"/>
      <c r="L85" s="22"/>
      <c r="M85" s="22"/>
      <c r="N85" s="158">
        <v>0.33</v>
      </c>
      <c r="O85" s="22"/>
      <c r="P85" s="22"/>
      <c r="Q85" s="22"/>
      <c r="R85" s="22"/>
      <c r="S85" s="178">
        <v>0.33</v>
      </c>
    </row>
    <row r="86" spans="1:19" ht="27">
      <c r="A86" s="446"/>
      <c r="B86" s="446"/>
      <c r="C86" s="498"/>
      <c r="D86" s="23" t="s">
        <v>675</v>
      </c>
      <c r="E86" s="465"/>
      <c r="F86" s="19">
        <v>0</v>
      </c>
      <c r="G86" s="22"/>
      <c r="H86" s="22"/>
      <c r="I86" s="22"/>
      <c r="J86" s="22"/>
      <c r="K86" s="22"/>
      <c r="L86" s="22"/>
      <c r="M86" s="22"/>
      <c r="N86" s="22"/>
      <c r="O86" s="22"/>
      <c r="P86" s="158">
        <v>0.34</v>
      </c>
      <c r="Q86" s="22"/>
      <c r="R86" s="22"/>
      <c r="S86" s="19"/>
    </row>
    <row r="87" spans="1:19" ht="27">
      <c r="A87" s="445">
        <v>157</v>
      </c>
      <c r="B87" s="445">
        <v>2024</v>
      </c>
      <c r="C87" s="499" t="s">
        <v>593</v>
      </c>
      <c r="D87" s="23" t="s">
        <v>641</v>
      </c>
      <c r="E87" s="463">
        <v>3</v>
      </c>
      <c r="F87" s="19">
        <v>0</v>
      </c>
      <c r="G87" s="22"/>
      <c r="H87" s="158">
        <v>0.34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178">
        <v>0.34</v>
      </c>
    </row>
    <row r="88" spans="1:19" ht="27">
      <c r="A88" s="447"/>
      <c r="B88" s="447"/>
      <c r="C88" s="500"/>
      <c r="D88" s="23" t="s">
        <v>642</v>
      </c>
      <c r="E88" s="464"/>
      <c r="F88" s="19">
        <v>0</v>
      </c>
      <c r="G88" s="22"/>
      <c r="H88" s="158">
        <v>0.33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78">
        <v>0.33</v>
      </c>
    </row>
    <row r="89" spans="1:19" ht="27">
      <c r="A89" s="446"/>
      <c r="B89" s="446"/>
      <c r="C89" s="501"/>
      <c r="D89" s="21" t="s">
        <v>643</v>
      </c>
      <c r="E89" s="465"/>
      <c r="F89" s="19">
        <v>0</v>
      </c>
      <c r="G89" s="22"/>
      <c r="H89" s="158">
        <v>0.03</v>
      </c>
      <c r="I89" s="158">
        <v>0.03</v>
      </c>
      <c r="J89" s="158">
        <v>0.03</v>
      </c>
      <c r="K89" s="158">
        <v>0.03</v>
      </c>
      <c r="L89" s="158">
        <v>0.03</v>
      </c>
      <c r="M89" s="158">
        <v>0.03</v>
      </c>
      <c r="N89" s="158">
        <v>0.03</v>
      </c>
      <c r="O89" s="158">
        <v>0.03</v>
      </c>
      <c r="P89" s="158">
        <v>0.03</v>
      </c>
      <c r="Q89" s="158">
        <v>0.03</v>
      </c>
      <c r="R89" s="158">
        <v>0.03</v>
      </c>
      <c r="S89" s="178">
        <v>0.33</v>
      </c>
    </row>
    <row r="90" spans="1:19" ht="27">
      <c r="A90" s="445">
        <v>159</v>
      </c>
      <c r="B90" s="445">
        <v>2024</v>
      </c>
      <c r="C90" s="502" t="s">
        <v>594</v>
      </c>
      <c r="D90" s="23"/>
      <c r="E90" s="21"/>
      <c r="F90" s="19">
        <v>0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9"/>
    </row>
    <row r="91" spans="1:19" ht="27">
      <c r="A91" s="447"/>
      <c r="B91" s="447"/>
      <c r="C91" s="503"/>
      <c r="D91" s="23"/>
      <c r="E91" s="23"/>
      <c r="F91" s="19">
        <v>0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9"/>
    </row>
    <row r="92" spans="1:19" ht="27">
      <c r="A92" s="446"/>
      <c r="B92" s="446"/>
      <c r="C92" s="504"/>
      <c r="D92" s="23"/>
      <c r="E92" s="23"/>
      <c r="F92" s="19">
        <v>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19"/>
    </row>
    <row r="93" spans="1:19" ht="27">
      <c r="A93" s="445">
        <v>160</v>
      </c>
      <c r="B93" s="445">
        <v>2024</v>
      </c>
      <c r="C93" s="505" t="s">
        <v>595</v>
      </c>
      <c r="D93" s="23" t="s">
        <v>678</v>
      </c>
      <c r="E93" s="463">
        <v>14</v>
      </c>
      <c r="F93" s="460">
        <v>80000</v>
      </c>
      <c r="G93" s="22"/>
      <c r="H93" s="22"/>
      <c r="I93" s="158">
        <v>0.08</v>
      </c>
      <c r="J93" s="158"/>
      <c r="K93" s="22"/>
      <c r="L93" s="22"/>
      <c r="M93" s="22"/>
      <c r="N93" s="22"/>
      <c r="O93" s="22"/>
      <c r="P93" s="22"/>
      <c r="Q93" s="22"/>
      <c r="R93" s="22"/>
      <c r="S93" s="178">
        <v>0.08</v>
      </c>
    </row>
    <row r="94" spans="1:19" ht="27">
      <c r="A94" s="447"/>
      <c r="B94" s="447"/>
      <c r="C94" s="500"/>
      <c r="D94" s="23" t="s">
        <v>644</v>
      </c>
      <c r="E94" s="464"/>
      <c r="F94" s="461"/>
      <c r="G94" s="22"/>
      <c r="H94" s="22"/>
      <c r="I94" s="158">
        <v>0.08</v>
      </c>
      <c r="J94" s="22"/>
      <c r="K94" s="22"/>
      <c r="L94" s="22"/>
      <c r="M94" s="22"/>
      <c r="N94" s="22"/>
      <c r="O94" s="22"/>
      <c r="P94" s="22"/>
      <c r="Q94" s="22"/>
      <c r="R94" s="22"/>
      <c r="S94" s="178">
        <v>0.08</v>
      </c>
    </row>
    <row r="95" spans="1:19" ht="27">
      <c r="A95" s="447"/>
      <c r="B95" s="447"/>
      <c r="C95" s="500"/>
      <c r="D95" s="169" t="s">
        <v>645</v>
      </c>
      <c r="E95" s="464"/>
      <c r="F95" s="461"/>
      <c r="G95" s="22"/>
      <c r="H95" s="22"/>
      <c r="I95" s="158">
        <v>7.0000000000000007E-2</v>
      </c>
      <c r="J95" s="22"/>
      <c r="K95" s="22"/>
      <c r="L95" s="22"/>
      <c r="M95" s="22"/>
      <c r="N95" s="22"/>
      <c r="O95" s="22"/>
      <c r="P95" s="22"/>
      <c r="Q95" s="22"/>
      <c r="R95" s="22"/>
      <c r="S95" s="178">
        <v>7.0000000000000007E-2</v>
      </c>
    </row>
    <row r="96" spans="1:19" ht="27">
      <c r="A96" s="447"/>
      <c r="B96" s="447"/>
      <c r="C96" s="500"/>
      <c r="D96" s="169" t="s">
        <v>646</v>
      </c>
      <c r="E96" s="464"/>
      <c r="F96" s="461"/>
      <c r="G96" s="22"/>
      <c r="H96" s="22"/>
      <c r="I96" s="158">
        <v>7.0000000000000007E-2</v>
      </c>
      <c r="J96" s="22"/>
      <c r="K96" s="22"/>
      <c r="L96" s="22"/>
      <c r="M96" s="22"/>
      <c r="N96" s="22"/>
      <c r="O96" s="22"/>
      <c r="P96" s="22"/>
      <c r="Q96" s="22"/>
      <c r="R96" s="22"/>
      <c r="S96" s="178">
        <v>7.0000000000000007E-2</v>
      </c>
    </row>
    <row r="97" spans="1:19" ht="27">
      <c r="A97" s="447"/>
      <c r="B97" s="447"/>
      <c r="C97" s="500"/>
      <c r="D97" s="169" t="s">
        <v>647</v>
      </c>
      <c r="E97" s="464"/>
      <c r="F97" s="461"/>
      <c r="G97" s="22"/>
      <c r="H97" s="22"/>
      <c r="I97" s="158">
        <v>7.0000000000000007E-2</v>
      </c>
      <c r="J97" s="22"/>
      <c r="K97" s="22"/>
      <c r="L97" s="22"/>
      <c r="M97" s="22"/>
      <c r="N97" s="22"/>
      <c r="O97" s="22"/>
      <c r="P97" s="22"/>
      <c r="Q97" s="22"/>
      <c r="R97" s="22"/>
      <c r="S97" s="178">
        <v>7.0000000000000007E-2</v>
      </c>
    </row>
    <row r="98" spans="1:19" ht="27">
      <c r="A98" s="447"/>
      <c r="B98" s="447"/>
      <c r="C98" s="500"/>
      <c r="D98" s="169" t="s">
        <v>648</v>
      </c>
      <c r="E98" s="464"/>
      <c r="F98" s="461"/>
      <c r="G98" s="22"/>
      <c r="H98" s="22"/>
      <c r="I98" s="158">
        <v>7.0000000000000007E-2</v>
      </c>
      <c r="J98" s="22"/>
      <c r="K98" s="22"/>
      <c r="L98" s="22"/>
      <c r="M98" s="22"/>
      <c r="N98" s="22"/>
      <c r="O98" s="22"/>
      <c r="P98" s="22"/>
      <c r="Q98" s="22"/>
      <c r="R98" s="22"/>
      <c r="S98" s="178">
        <v>7.0000000000000007E-2</v>
      </c>
    </row>
    <row r="99" spans="1:19" ht="27">
      <c r="A99" s="447"/>
      <c r="B99" s="447"/>
      <c r="C99" s="500"/>
      <c r="D99" s="170" t="s">
        <v>649</v>
      </c>
      <c r="E99" s="464"/>
      <c r="F99" s="461"/>
      <c r="G99" s="22"/>
      <c r="H99" s="22"/>
      <c r="I99" s="22"/>
      <c r="J99" s="158">
        <v>7.0000000000000007E-2</v>
      </c>
      <c r="K99" s="22"/>
      <c r="L99" s="22"/>
      <c r="M99" s="22"/>
      <c r="N99" s="22"/>
      <c r="O99" s="22"/>
      <c r="P99" s="22"/>
      <c r="Q99" s="22"/>
      <c r="R99" s="22"/>
      <c r="S99" s="178">
        <v>7.0000000000000007E-2</v>
      </c>
    </row>
    <row r="100" spans="1:19" ht="27">
      <c r="A100" s="447"/>
      <c r="B100" s="447"/>
      <c r="C100" s="500"/>
      <c r="D100" s="170" t="s">
        <v>650</v>
      </c>
      <c r="E100" s="464"/>
      <c r="F100" s="461"/>
      <c r="G100" s="22"/>
      <c r="H100" s="22"/>
      <c r="I100" s="22"/>
      <c r="J100" s="158">
        <v>7.0000000000000007E-2</v>
      </c>
      <c r="K100" s="22"/>
      <c r="L100" s="22"/>
      <c r="M100" s="22"/>
      <c r="N100" s="22"/>
      <c r="O100" s="22"/>
      <c r="P100" s="22"/>
      <c r="Q100" s="22"/>
      <c r="R100" s="22"/>
      <c r="S100" s="178">
        <v>7.0000000000000007E-2</v>
      </c>
    </row>
    <row r="101" spans="1:19" ht="27">
      <c r="A101" s="447"/>
      <c r="B101" s="447"/>
      <c r="C101" s="500"/>
      <c r="D101" s="170" t="s">
        <v>651</v>
      </c>
      <c r="E101" s="464"/>
      <c r="F101" s="461"/>
      <c r="G101" s="22"/>
      <c r="H101" s="22"/>
      <c r="I101" s="22"/>
      <c r="J101" s="158">
        <v>7.0000000000000007E-2</v>
      </c>
      <c r="K101" s="22"/>
      <c r="L101" s="22"/>
      <c r="M101" s="22"/>
      <c r="N101" s="22"/>
      <c r="O101" s="22"/>
      <c r="P101" s="22"/>
      <c r="Q101" s="22"/>
      <c r="R101" s="22"/>
      <c r="S101" s="178">
        <v>7.0000000000000007E-2</v>
      </c>
    </row>
    <row r="102" spans="1:19" ht="27">
      <c r="A102" s="447"/>
      <c r="B102" s="447"/>
      <c r="C102" s="500"/>
      <c r="D102" s="170" t="s">
        <v>605</v>
      </c>
      <c r="E102" s="464"/>
      <c r="F102" s="461"/>
      <c r="G102" s="22"/>
      <c r="H102" s="22"/>
      <c r="I102" s="22"/>
      <c r="J102" s="158">
        <v>7.0000000000000007E-2</v>
      </c>
      <c r="K102" s="22"/>
      <c r="L102" s="22"/>
      <c r="M102" s="22"/>
      <c r="N102" s="22"/>
      <c r="O102" s="22"/>
      <c r="P102" s="22"/>
      <c r="Q102" s="22"/>
      <c r="R102" s="22"/>
      <c r="S102" s="178">
        <v>7.0000000000000007E-2</v>
      </c>
    </row>
    <row r="103" spans="1:19" ht="27">
      <c r="A103" s="447"/>
      <c r="B103" s="447"/>
      <c r="C103" s="500"/>
      <c r="D103" s="170" t="s">
        <v>679</v>
      </c>
      <c r="E103" s="464"/>
      <c r="F103" s="461"/>
      <c r="G103" s="22"/>
      <c r="H103" s="22"/>
      <c r="I103" s="22"/>
      <c r="J103" s="158">
        <v>7.0000000000000007E-2</v>
      </c>
      <c r="K103" s="22"/>
      <c r="L103" s="22"/>
      <c r="M103" s="22"/>
      <c r="N103" s="22"/>
      <c r="O103" s="22"/>
      <c r="P103" s="22"/>
      <c r="Q103" s="22"/>
      <c r="R103" s="22"/>
      <c r="S103" s="178">
        <v>7.0000000000000007E-2</v>
      </c>
    </row>
    <row r="104" spans="1:19" ht="27">
      <c r="A104" s="447"/>
      <c r="B104" s="447"/>
      <c r="C104" s="500"/>
      <c r="D104" s="170" t="s">
        <v>652</v>
      </c>
      <c r="E104" s="464"/>
      <c r="F104" s="461"/>
      <c r="G104" s="22"/>
      <c r="H104" s="22"/>
      <c r="I104" s="22"/>
      <c r="J104" s="158">
        <v>7.0000000000000007E-2</v>
      </c>
      <c r="K104" s="22"/>
      <c r="L104" s="22"/>
      <c r="M104" s="22"/>
      <c r="N104" s="22"/>
      <c r="O104" s="22"/>
      <c r="P104" s="22"/>
      <c r="Q104" s="22"/>
      <c r="R104" s="22"/>
      <c r="S104" s="178">
        <v>7.0000000000000007E-2</v>
      </c>
    </row>
    <row r="105" spans="1:19" ht="27">
      <c r="A105" s="176"/>
      <c r="B105" s="176"/>
      <c r="C105" s="177"/>
      <c r="D105" s="171" t="s">
        <v>680</v>
      </c>
      <c r="E105" s="464"/>
      <c r="F105" s="461"/>
      <c r="G105" s="22"/>
      <c r="H105" s="22"/>
      <c r="I105" s="22"/>
      <c r="J105" s="158">
        <v>7.0000000000000007E-2</v>
      </c>
      <c r="K105" s="22"/>
      <c r="L105" s="22"/>
      <c r="M105" s="22"/>
      <c r="N105" s="22"/>
      <c r="O105" s="22"/>
      <c r="P105" s="22"/>
      <c r="Q105" s="22"/>
      <c r="R105" s="22"/>
      <c r="S105" s="178">
        <v>7.0000000000000007E-2</v>
      </c>
    </row>
    <row r="106" spans="1:19" ht="27">
      <c r="A106" s="173"/>
      <c r="B106" s="173"/>
      <c r="C106" s="172"/>
      <c r="D106" s="171" t="s">
        <v>653</v>
      </c>
      <c r="E106" s="465"/>
      <c r="F106" s="462"/>
      <c r="G106" s="22"/>
      <c r="H106" s="22"/>
      <c r="I106" s="22"/>
      <c r="J106" s="158">
        <v>7.0000000000000007E-2</v>
      </c>
      <c r="K106" s="22"/>
      <c r="L106" s="22"/>
      <c r="M106" s="22"/>
      <c r="N106" s="22"/>
      <c r="O106" s="22"/>
      <c r="P106" s="22"/>
      <c r="Q106" s="22"/>
      <c r="R106" s="22"/>
      <c r="S106" s="178">
        <v>7.0000000000000007E-2</v>
      </c>
    </row>
  </sheetData>
  <mergeCells count="105">
    <mergeCell ref="C21:C28"/>
    <mergeCell ref="A21:A28"/>
    <mergeCell ref="B21:B28"/>
    <mergeCell ref="C10:C12"/>
    <mergeCell ref="A10:A12"/>
    <mergeCell ref="B10:B12"/>
    <mergeCell ref="C13:C15"/>
    <mergeCell ref="C16:C20"/>
    <mergeCell ref="A13:A15"/>
    <mergeCell ref="B13:B15"/>
    <mergeCell ref="A16:A20"/>
    <mergeCell ref="B16:B20"/>
    <mergeCell ref="A1:S1"/>
    <mergeCell ref="A2:F2"/>
    <mergeCell ref="G2:R2"/>
    <mergeCell ref="A4:A6"/>
    <mergeCell ref="B4:B6"/>
    <mergeCell ref="C4:C6"/>
    <mergeCell ref="E4:E6"/>
    <mergeCell ref="A7:A9"/>
    <mergeCell ref="B7:B9"/>
    <mergeCell ref="C7:C9"/>
    <mergeCell ref="C47:C50"/>
    <mergeCell ref="C51:C53"/>
    <mergeCell ref="C54:C56"/>
    <mergeCell ref="C57:C59"/>
    <mergeCell ref="C60:C62"/>
    <mergeCell ref="C29:C31"/>
    <mergeCell ref="C32:C37"/>
    <mergeCell ref="C38:C40"/>
    <mergeCell ref="C41:C43"/>
    <mergeCell ref="C44:C46"/>
    <mergeCell ref="C81:C83"/>
    <mergeCell ref="C84:C86"/>
    <mergeCell ref="C87:C89"/>
    <mergeCell ref="C90:C92"/>
    <mergeCell ref="C93:C104"/>
    <mergeCell ref="C63:C68"/>
    <mergeCell ref="C69:C71"/>
    <mergeCell ref="C72:C74"/>
    <mergeCell ref="C75:C77"/>
    <mergeCell ref="C78:C80"/>
    <mergeCell ref="B57:B59"/>
    <mergeCell ref="B60:B62"/>
    <mergeCell ref="B63:B68"/>
    <mergeCell ref="B44:B46"/>
    <mergeCell ref="B47:B50"/>
    <mergeCell ref="B51:B53"/>
    <mergeCell ref="B54:B56"/>
    <mergeCell ref="B29:B31"/>
    <mergeCell ref="B38:B40"/>
    <mergeCell ref="B41:B43"/>
    <mergeCell ref="B32:B37"/>
    <mergeCell ref="B90:B92"/>
    <mergeCell ref="B93:B104"/>
    <mergeCell ref="B75:B77"/>
    <mergeCell ref="B78:B80"/>
    <mergeCell ref="B81:B83"/>
    <mergeCell ref="B84:B86"/>
    <mergeCell ref="B87:B89"/>
    <mergeCell ref="B69:B71"/>
    <mergeCell ref="B72:B74"/>
    <mergeCell ref="A57:A59"/>
    <mergeCell ref="A60:A62"/>
    <mergeCell ref="A63:A68"/>
    <mergeCell ref="A44:A46"/>
    <mergeCell ref="A47:A50"/>
    <mergeCell ref="A51:A53"/>
    <mergeCell ref="A54:A56"/>
    <mergeCell ref="A29:A31"/>
    <mergeCell ref="A38:A40"/>
    <mergeCell ref="A41:A43"/>
    <mergeCell ref="A32:A37"/>
    <mergeCell ref="A90:A92"/>
    <mergeCell ref="A93:A104"/>
    <mergeCell ref="A75:A77"/>
    <mergeCell ref="A78:A80"/>
    <mergeCell ref="A81:A83"/>
    <mergeCell ref="A84:A86"/>
    <mergeCell ref="A87:A89"/>
    <mergeCell ref="A69:A71"/>
    <mergeCell ref="A72:A74"/>
    <mergeCell ref="E29:E31"/>
    <mergeCell ref="E32:E37"/>
    <mergeCell ref="E38:E40"/>
    <mergeCell ref="E41:E43"/>
    <mergeCell ref="E44:E46"/>
    <mergeCell ref="E7:E9"/>
    <mergeCell ref="E10:E12"/>
    <mergeCell ref="E13:E15"/>
    <mergeCell ref="E16:E20"/>
    <mergeCell ref="E21:E28"/>
    <mergeCell ref="E87:E89"/>
    <mergeCell ref="E93:E106"/>
    <mergeCell ref="F93:F106"/>
    <mergeCell ref="E63:E68"/>
    <mergeCell ref="E69:E71"/>
    <mergeCell ref="E75:E77"/>
    <mergeCell ref="E81:E83"/>
    <mergeCell ref="E84:E86"/>
    <mergeCell ref="E47:E50"/>
    <mergeCell ref="E51:E53"/>
    <mergeCell ref="E54:E56"/>
    <mergeCell ref="E57:E59"/>
    <mergeCell ref="E60:E62"/>
  </mergeCells>
  <pageMargins left="0.7" right="0.7" top="0.75" bottom="0.75" header="0.3" footer="0.3"/>
  <pageSetup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61"/>
  <sheetViews>
    <sheetView rightToLeft="1" view="pageBreakPreview" topLeftCell="C1" zoomScaleSheetLayoutView="100" workbookViewId="0">
      <selection activeCell="S12" sqref="S12"/>
    </sheetView>
  </sheetViews>
  <sheetFormatPr defaultRowHeight="12.75"/>
  <cols>
    <col min="1" max="1" width="10.42578125" customWidth="1"/>
    <col min="2" max="2" width="12.7109375" customWidth="1"/>
    <col min="3" max="3" width="24.5703125" customWidth="1"/>
    <col min="4" max="4" width="26.85546875" customWidth="1"/>
    <col min="5" max="5" width="5.42578125" bestFit="1" customWidth="1"/>
    <col min="6" max="6" width="9" bestFit="1" customWidth="1"/>
    <col min="7" max="18" width="7.140625" bestFit="1" customWidth="1"/>
    <col min="19" max="19" width="9.7109375" customWidth="1"/>
  </cols>
  <sheetData>
    <row r="1" spans="1:19" ht="25.5">
      <c r="A1" s="451" t="s">
        <v>158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27">
      <c r="A4" s="445">
        <v>69</v>
      </c>
      <c r="B4" s="445">
        <v>2024</v>
      </c>
      <c r="C4" s="463" t="s">
        <v>202</v>
      </c>
      <c r="D4" s="21" t="s">
        <v>544</v>
      </c>
      <c r="E4" s="34">
        <v>2</v>
      </c>
      <c r="F4" s="35">
        <v>5000</v>
      </c>
      <c r="G4" s="22" t="s">
        <v>682</v>
      </c>
      <c r="H4" s="22"/>
      <c r="I4" s="22" t="s">
        <v>682</v>
      </c>
      <c r="J4" s="22" t="s">
        <v>682</v>
      </c>
      <c r="K4" s="22"/>
      <c r="L4" s="22" t="s">
        <v>682</v>
      </c>
      <c r="M4" s="22">
        <v>33</v>
      </c>
      <c r="N4" s="22" t="s">
        <v>682</v>
      </c>
      <c r="O4" s="22" t="s">
        <v>682</v>
      </c>
      <c r="P4" s="22" t="s">
        <v>682</v>
      </c>
      <c r="Q4" s="22" t="s">
        <v>682</v>
      </c>
      <c r="R4" s="22" t="s">
        <v>682</v>
      </c>
      <c r="S4" s="19">
        <v>33</v>
      </c>
    </row>
    <row r="5" spans="1:19" ht="72">
      <c r="A5" s="447"/>
      <c r="B5" s="447"/>
      <c r="C5" s="458"/>
      <c r="D5" s="160" t="s">
        <v>545</v>
      </c>
      <c r="E5" s="34">
        <v>2</v>
      </c>
      <c r="F5" s="35"/>
      <c r="G5" s="22"/>
      <c r="H5" s="22" t="s">
        <v>682</v>
      </c>
      <c r="I5" s="22"/>
      <c r="J5" s="22"/>
      <c r="K5" s="22" t="s">
        <v>682</v>
      </c>
      <c r="L5" s="22"/>
      <c r="M5" s="22"/>
      <c r="N5" s="22">
        <v>33</v>
      </c>
      <c r="O5" s="22"/>
      <c r="P5" s="22"/>
      <c r="Q5" s="22" t="s">
        <v>682</v>
      </c>
      <c r="R5" s="22"/>
      <c r="S5" s="19">
        <v>33</v>
      </c>
    </row>
    <row r="6" spans="1:19" ht="48.75">
      <c r="A6" s="446"/>
      <c r="B6" s="446"/>
      <c r="C6" s="459"/>
      <c r="D6" s="160" t="s">
        <v>546</v>
      </c>
      <c r="E6" s="34">
        <v>2</v>
      </c>
      <c r="F6" s="35"/>
      <c r="G6" s="22"/>
      <c r="H6" s="22"/>
      <c r="I6" s="22" t="s">
        <v>682</v>
      </c>
      <c r="J6" s="22"/>
      <c r="K6" s="22"/>
      <c r="L6" s="22" t="s">
        <v>682</v>
      </c>
      <c r="M6" s="22"/>
      <c r="N6" s="22"/>
      <c r="O6" s="158">
        <v>0.34</v>
      </c>
      <c r="P6" s="22"/>
      <c r="Q6" s="22"/>
      <c r="R6" s="22" t="s">
        <v>682</v>
      </c>
      <c r="S6" s="178">
        <v>0.34</v>
      </c>
    </row>
    <row r="7" spans="1:19" ht="27">
      <c r="A7" s="445">
        <v>70</v>
      </c>
      <c r="B7" s="445">
        <v>2024</v>
      </c>
      <c r="C7" s="463" t="s">
        <v>537</v>
      </c>
      <c r="D7" s="21" t="s">
        <v>547</v>
      </c>
      <c r="E7" s="21">
        <v>2</v>
      </c>
      <c r="F7" s="19"/>
      <c r="G7" s="22">
        <v>33</v>
      </c>
      <c r="H7" s="22" t="s">
        <v>682</v>
      </c>
      <c r="I7" s="22" t="s">
        <v>682</v>
      </c>
      <c r="J7" s="22" t="s">
        <v>731</v>
      </c>
      <c r="K7" s="22" t="s">
        <v>682</v>
      </c>
      <c r="L7" s="22" t="s">
        <v>682</v>
      </c>
      <c r="M7" s="22" t="s">
        <v>682</v>
      </c>
      <c r="N7" s="22" t="s">
        <v>682</v>
      </c>
      <c r="O7" s="22" t="s">
        <v>682</v>
      </c>
      <c r="P7" s="22" t="s">
        <v>682</v>
      </c>
      <c r="Q7" s="22" t="s">
        <v>682</v>
      </c>
      <c r="R7" s="22" t="s">
        <v>682</v>
      </c>
      <c r="S7" s="19">
        <v>33</v>
      </c>
    </row>
    <row r="8" spans="1:19" ht="27">
      <c r="A8" s="447"/>
      <c r="B8" s="447"/>
      <c r="C8" s="458"/>
      <c r="D8" s="23" t="s">
        <v>548</v>
      </c>
      <c r="E8" s="23">
        <v>2</v>
      </c>
      <c r="F8" s="19"/>
      <c r="G8" s="22"/>
      <c r="H8" s="22">
        <v>33</v>
      </c>
      <c r="I8" s="22"/>
      <c r="J8" s="22"/>
      <c r="K8" s="22" t="s">
        <v>682</v>
      </c>
      <c r="L8" s="22"/>
      <c r="M8" s="22"/>
      <c r="N8" s="22" t="s">
        <v>682</v>
      </c>
      <c r="O8" s="22"/>
      <c r="P8" s="22"/>
      <c r="Q8" s="22" t="s">
        <v>682</v>
      </c>
      <c r="R8" s="22"/>
      <c r="S8" s="19">
        <v>33</v>
      </c>
    </row>
    <row r="9" spans="1:19" ht="27">
      <c r="A9" s="446"/>
      <c r="B9" s="446"/>
      <c r="C9" s="459"/>
      <c r="D9" s="23" t="s">
        <v>549</v>
      </c>
      <c r="E9" s="23">
        <v>2</v>
      </c>
      <c r="F9" s="19"/>
      <c r="G9" s="22"/>
      <c r="H9" s="22"/>
      <c r="I9" s="158">
        <v>0.34</v>
      </c>
      <c r="J9" s="22"/>
      <c r="K9" s="22"/>
      <c r="L9" s="22" t="s">
        <v>682</v>
      </c>
      <c r="M9" s="22"/>
      <c r="N9" s="22"/>
      <c r="O9" s="22" t="s">
        <v>682</v>
      </c>
      <c r="P9" s="22"/>
      <c r="Q9" s="22"/>
      <c r="R9" s="22" t="s">
        <v>682</v>
      </c>
      <c r="S9" s="178">
        <v>0.34</v>
      </c>
    </row>
    <row r="10" spans="1:19" ht="27">
      <c r="A10" s="445">
        <v>71</v>
      </c>
      <c r="B10" s="445">
        <v>2024</v>
      </c>
      <c r="C10" s="519" t="s">
        <v>207</v>
      </c>
      <c r="D10" s="21" t="s">
        <v>551</v>
      </c>
      <c r="E10" s="21">
        <v>2</v>
      </c>
      <c r="F10" s="19"/>
      <c r="G10" s="22">
        <v>33.299999999999997</v>
      </c>
      <c r="H10" s="22"/>
      <c r="I10" s="22" t="s">
        <v>682</v>
      </c>
      <c r="J10" s="22" t="s">
        <v>739</v>
      </c>
      <c r="K10" s="22" t="s">
        <v>682</v>
      </c>
      <c r="L10" s="22" t="s">
        <v>682</v>
      </c>
      <c r="M10" s="22" t="s">
        <v>682</v>
      </c>
      <c r="N10" s="22" t="s">
        <v>682</v>
      </c>
      <c r="O10" s="22" t="s">
        <v>682</v>
      </c>
      <c r="P10" s="22" t="s">
        <v>682</v>
      </c>
      <c r="Q10" s="22" t="s">
        <v>682</v>
      </c>
      <c r="R10" s="22" t="s">
        <v>682</v>
      </c>
      <c r="S10" s="19">
        <v>33</v>
      </c>
    </row>
    <row r="11" spans="1:19" ht="27">
      <c r="A11" s="447"/>
      <c r="B11" s="447"/>
      <c r="C11" s="458"/>
      <c r="D11" s="23" t="s">
        <v>550</v>
      </c>
      <c r="E11" s="23">
        <v>2</v>
      </c>
      <c r="F11" s="19"/>
      <c r="G11" s="22"/>
      <c r="H11" s="22">
        <v>33.299999999999997</v>
      </c>
      <c r="I11" s="22"/>
      <c r="J11" s="22"/>
      <c r="K11" s="22" t="s">
        <v>682</v>
      </c>
      <c r="L11" s="22"/>
      <c r="M11" s="22"/>
      <c r="N11" s="22" t="s">
        <v>731</v>
      </c>
      <c r="O11" s="22"/>
      <c r="P11" s="22"/>
      <c r="Q11" s="22" t="s">
        <v>682</v>
      </c>
      <c r="R11" s="22"/>
      <c r="S11" s="19">
        <v>33</v>
      </c>
    </row>
    <row r="12" spans="1:19" ht="27">
      <c r="A12" s="446"/>
      <c r="B12" s="446"/>
      <c r="C12" s="459"/>
      <c r="D12" s="23" t="s">
        <v>552</v>
      </c>
      <c r="E12" s="23">
        <v>2</v>
      </c>
      <c r="F12" s="19"/>
      <c r="G12" s="22"/>
      <c r="H12" s="22"/>
      <c r="I12" s="22" t="s">
        <v>682</v>
      </c>
      <c r="J12" s="22"/>
      <c r="K12" s="22"/>
      <c r="L12" s="22" t="s">
        <v>682</v>
      </c>
      <c r="M12" s="22"/>
      <c r="N12" s="22"/>
      <c r="O12" s="22" t="s">
        <v>682</v>
      </c>
      <c r="P12" s="22"/>
      <c r="Q12" s="22"/>
      <c r="R12" s="22">
        <v>34.299999999999997</v>
      </c>
      <c r="S12" s="178" t="s">
        <v>682</v>
      </c>
    </row>
    <row r="13" spans="1:19" ht="27">
      <c r="A13" s="445">
        <v>72</v>
      </c>
      <c r="B13" s="445">
        <v>2024</v>
      </c>
      <c r="C13" s="519" t="s">
        <v>204</v>
      </c>
      <c r="D13" s="21" t="s">
        <v>553</v>
      </c>
      <c r="E13" s="21">
        <v>2</v>
      </c>
      <c r="F13" s="19">
        <v>5000</v>
      </c>
      <c r="G13" s="22" t="s">
        <v>682</v>
      </c>
      <c r="H13" s="22" t="s">
        <v>682</v>
      </c>
      <c r="I13" s="22" t="s">
        <v>682</v>
      </c>
      <c r="J13" s="22" t="s">
        <v>682</v>
      </c>
      <c r="K13" s="22" t="s">
        <v>682</v>
      </c>
      <c r="L13" s="22" t="s">
        <v>682</v>
      </c>
      <c r="M13" s="22" t="s">
        <v>682</v>
      </c>
      <c r="N13" s="22" t="s">
        <v>682</v>
      </c>
      <c r="O13" s="22" t="s">
        <v>682</v>
      </c>
      <c r="P13" s="158">
        <v>0.33</v>
      </c>
      <c r="Q13" s="22" t="s">
        <v>682</v>
      </c>
      <c r="R13" s="22" t="s">
        <v>681</v>
      </c>
      <c r="S13" s="19"/>
    </row>
    <row r="14" spans="1:19" ht="27">
      <c r="A14" s="447"/>
      <c r="B14" s="447"/>
      <c r="C14" s="458"/>
      <c r="D14" s="23" t="s">
        <v>554</v>
      </c>
      <c r="E14" s="23">
        <v>2</v>
      </c>
      <c r="F14" s="19"/>
      <c r="G14" s="22"/>
      <c r="H14" s="22" t="s">
        <v>682</v>
      </c>
      <c r="I14" s="22"/>
      <c r="J14" s="22"/>
      <c r="K14" s="22" t="s">
        <v>682</v>
      </c>
      <c r="L14" s="22"/>
      <c r="M14" s="22"/>
      <c r="N14" s="22" t="s">
        <v>682</v>
      </c>
      <c r="O14" s="22"/>
      <c r="P14" s="22"/>
      <c r="Q14" s="158">
        <v>0.33</v>
      </c>
      <c r="R14" s="22"/>
      <c r="S14" s="19"/>
    </row>
    <row r="15" spans="1:19" ht="27">
      <c r="A15" s="446"/>
      <c r="B15" s="446"/>
      <c r="C15" s="459"/>
      <c r="D15" s="23" t="s">
        <v>555</v>
      </c>
      <c r="E15" s="23">
        <v>2</v>
      </c>
      <c r="F15" s="19"/>
      <c r="G15" s="22"/>
      <c r="H15" s="22"/>
      <c r="I15" s="22" t="s">
        <v>682</v>
      </c>
      <c r="J15" s="22"/>
      <c r="K15" s="22"/>
      <c r="L15" s="22" t="s">
        <v>682</v>
      </c>
      <c r="M15" s="22"/>
      <c r="N15" s="22"/>
      <c r="O15" s="22" t="s">
        <v>682</v>
      </c>
      <c r="P15" s="22"/>
      <c r="Q15" s="22"/>
      <c r="R15" s="158">
        <v>0.34</v>
      </c>
      <c r="S15" s="19"/>
    </row>
    <row r="16" spans="1:19" ht="27">
      <c r="A16" s="445">
        <v>79</v>
      </c>
      <c r="B16" s="445">
        <v>2024</v>
      </c>
      <c r="C16" s="519" t="s">
        <v>538</v>
      </c>
      <c r="D16" s="21" t="s">
        <v>556</v>
      </c>
      <c r="E16" s="21">
        <v>2</v>
      </c>
      <c r="F16" s="19"/>
      <c r="G16" s="158">
        <v>0.33</v>
      </c>
      <c r="H16" s="22" t="s">
        <v>682</v>
      </c>
      <c r="I16" s="22" t="s">
        <v>682</v>
      </c>
      <c r="J16" s="22" t="s">
        <v>682</v>
      </c>
      <c r="K16" s="22" t="s">
        <v>682</v>
      </c>
      <c r="L16" s="22" t="s">
        <v>682</v>
      </c>
      <c r="M16" s="22" t="s">
        <v>682</v>
      </c>
      <c r="N16" s="22" t="s">
        <v>682</v>
      </c>
      <c r="O16" s="22" t="s">
        <v>682</v>
      </c>
      <c r="P16" s="22" t="s">
        <v>682</v>
      </c>
      <c r="Q16" s="22" t="s">
        <v>682</v>
      </c>
      <c r="R16" s="22" t="s">
        <v>682</v>
      </c>
      <c r="S16" s="178">
        <v>0.33</v>
      </c>
    </row>
    <row r="17" spans="1:19" ht="27">
      <c r="A17" s="447"/>
      <c r="B17" s="447"/>
      <c r="C17" s="458"/>
      <c r="D17" s="23" t="s">
        <v>557</v>
      </c>
      <c r="E17" s="23">
        <v>2</v>
      </c>
      <c r="F17" s="19"/>
      <c r="G17" s="22"/>
      <c r="H17" s="158">
        <v>0.33</v>
      </c>
      <c r="I17" s="22"/>
      <c r="J17" s="22" t="s">
        <v>682</v>
      </c>
      <c r="K17" s="22"/>
      <c r="L17" s="22" t="s">
        <v>682</v>
      </c>
      <c r="M17" s="22"/>
      <c r="N17" s="22" t="s">
        <v>682</v>
      </c>
      <c r="O17" s="22"/>
      <c r="P17" s="22" t="s">
        <v>682</v>
      </c>
      <c r="Q17" s="22" t="s">
        <v>682</v>
      </c>
      <c r="R17" s="22"/>
      <c r="S17" s="178">
        <v>0.33</v>
      </c>
    </row>
    <row r="18" spans="1:19" ht="27">
      <c r="A18" s="446"/>
      <c r="B18" s="446"/>
      <c r="C18" s="459"/>
      <c r="D18" s="23" t="s">
        <v>558</v>
      </c>
      <c r="E18" s="23">
        <v>2</v>
      </c>
      <c r="F18" s="19"/>
      <c r="G18" s="22"/>
      <c r="H18" s="22"/>
      <c r="I18" s="158">
        <v>0.34</v>
      </c>
      <c r="J18" s="22"/>
      <c r="K18" s="22" t="s">
        <v>681</v>
      </c>
      <c r="L18" s="22"/>
      <c r="M18" s="22" t="s">
        <v>682</v>
      </c>
      <c r="N18" s="22"/>
      <c r="O18" s="22" t="s">
        <v>682</v>
      </c>
      <c r="P18" s="22"/>
      <c r="Q18" s="22"/>
      <c r="R18" s="22" t="s">
        <v>682</v>
      </c>
      <c r="S18" s="178">
        <v>0.34</v>
      </c>
    </row>
    <row r="19" spans="1:19" ht="27">
      <c r="A19" s="445">
        <v>80</v>
      </c>
      <c r="B19" s="445">
        <v>2024</v>
      </c>
      <c r="C19" s="519" t="s">
        <v>203</v>
      </c>
      <c r="D19" s="21" t="s">
        <v>559</v>
      </c>
      <c r="E19" s="21">
        <v>2</v>
      </c>
      <c r="F19" s="19"/>
      <c r="G19" s="22" t="s">
        <v>682</v>
      </c>
      <c r="H19" s="22" t="s">
        <v>682</v>
      </c>
      <c r="I19" s="22" t="s">
        <v>682</v>
      </c>
      <c r="J19" s="22" t="s">
        <v>682</v>
      </c>
      <c r="K19" s="22" t="s">
        <v>682</v>
      </c>
      <c r="L19" s="22" t="s">
        <v>682</v>
      </c>
      <c r="M19" s="22" t="s">
        <v>682</v>
      </c>
      <c r="N19" s="158">
        <v>0.34</v>
      </c>
      <c r="O19" s="22" t="s">
        <v>682</v>
      </c>
      <c r="P19" s="22" t="s">
        <v>682</v>
      </c>
      <c r="Q19" s="22" t="s">
        <v>682</v>
      </c>
      <c r="R19" s="22" t="s">
        <v>682</v>
      </c>
      <c r="S19" s="178">
        <v>0.34</v>
      </c>
    </row>
    <row r="20" spans="1:19" ht="27">
      <c r="A20" s="447"/>
      <c r="B20" s="447"/>
      <c r="C20" s="458"/>
      <c r="D20" s="23" t="s">
        <v>560</v>
      </c>
      <c r="E20" s="23">
        <v>2</v>
      </c>
      <c r="F20" s="19"/>
      <c r="G20" s="22"/>
      <c r="H20" s="22" t="s">
        <v>682</v>
      </c>
      <c r="I20" s="22"/>
      <c r="J20" s="22"/>
      <c r="K20" s="22" t="s">
        <v>682</v>
      </c>
      <c r="L20" s="22"/>
      <c r="M20" s="22"/>
      <c r="N20" s="22" t="s">
        <v>682</v>
      </c>
      <c r="O20" s="158">
        <v>0.33</v>
      </c>
      <c r="P20" s="22"/>
      <c r="Q20" s="22" t="s">
        <v>682</v>
      </c>
      <c r="R20" s="22"/>
      <c r="S20" s="178">
        <v>0.33</v>
      </c>
    </row>
    <row r="21" spans="1:19" ht="27">
      <c r="A21" s="446"/>
      <c r="B21" s="446"/>
      <c r="C21" s="459"/>
      <c r="D21" s="23" t="s">
        <v>561</v>
      </c>
      <c r="E21" s="23">
        <v>2</v>
      </c>
      <c r="F21" s="19"/>
      <c r="G21" s="22"/>
      <c r="H21" s="22"/>
      <c r="I21" s="22" t="s">
        <v>682</v>
      </c>
      <c r="J21" s="22"/>
      <c r="K21" s="22"/>
      <c r="L21" s="22" t="s">
        <v>682</v>
      </c>
      <c r="M21" s="22"/>
      <c r="N21" s="22"/>
      <c r="O21" s="22" t="s">
        <v>682</v>
      </c>
      <c r="P21" s="158">
        <v>0.33</v>
      </c>
      <c r="Q21" s="22"/>
      <c r="R21" s="22" t="s">
        <v>682</v>
      </c>
      <c r="S21" s="178">
        <v>0.33</v>
      </c>
    </row>
    <row r="22" spans="1:19" ht="27">
      <c r="A22" s="445">
        <v>94</v>
      </c>
      <c r="B22" s="445">
        <v>2024</v>
      </c>
      <c r="C22" s="463" t="s">
        <v>539</v>
      </c>
      <c r="D22" s="21" t="s">
        <v>562</v>
      </c>
      <c r="E22" s="21">
        <v>2</v>
      </c>
      <c r="F22" s="19"/>
      <c r="G22" s="22" t="s">
        <v>682</v>
      </c>
      <c r="H22" s="22" t="s">
        <v>682</v>
      </c>
      <c r="I22" s="158">
        <v>0.25</v>
      </c>
      <c r="J22" s="22" t="s">
        <v>682</v>
      </c>
      <c r="K22" s="22" t="s">
        <v>682</v>
      </c>
      <c r="L22" s="22" t="s">
        <v>682</v>
      </c>
      <c r="M22" s="22" t="s">
        <v>682</v>
      </c>
      <c r="N22" s="22" t="s">
        <v>682</v>
      </c>
      <c r="O22" s="22" t="s">
        <v>682</v>
      </c>
      <c r="P22" s="22" t="s">
        <v>682</v>
      </c>
      <c r="Q22" s="22" t="s">
        <v>682</v>
      </c>
      <c r="R22" s="22" t="s">
        <v>682</v>
      </c>
      <c r="S22" s="19"/>
    </row>
    <row r="23" spans="1:19" ht="27">
      <c r="A23" s="447"/>
      <c r="B23" s="447"/>
      <c r="C23" s="458"/>
      <c r="D23" s="23" t="s">
        <v>563</v>
      </c>
      <c r="E23" s="23">
        <v>2</v>
      </c>
      <c r="F23" s="19"/>
      <c r="G23" s="22"/>
      <c r="H23" s="22" t="s">
        <v>682</v>
      </c>
      <c r="I23" s="22"/>
      <c r="J23" s="22"/>
      <c r="K23" s="22" t="s">
        <v>682</v>
      </c>
      <c r="L23" s="22"/>
      <c r="M23" s="158">
        <v>0.25</v>
      </c>
      <c r="N23" s="22" t="s">
        <v>682</v>
      </c>
      <c r="O23" s="22"/>
      <c r="P23" s="22"/>
      <c r="Q23" s="22" t="s">
        <v>731</v>
      </c>
      <c r="R23" s="22"/>
      <c r="S23" s="19"/>
    </row>
    <row r="24" spans="1:19" ht="27">
      <c r="A24" s="446"/>
      <c r="B24" s="446"/>
      <c r="C24" s="459"/>
      <c r="D24" s="23" t="s">
        <v>564</v>
      </c>
      <c r="E24" s="23">
        <v>2</v>
      </c>
      <c r="F24" s="19"/>
      <c r="G24" s="22"/>
      <c r="H24" s="22"/>
      <c r="I24" s="22" t="s">
        <v>682</v>
      </c>
      <c r="J24" s="22"/>
      <c r="K24" s="22"/>
      <c r="L24" s="22" t="s">
        <v>682</v>
      </c>
      <c r="M24" s="22"/>
      <c r="N24" s="22"/>
      <c r="O24" s="22" t="s">
        <v>682</v>
      </c>
      <c r="P24" s="22"/>
      <c r="Q24" s="22"/>
      <c r="R24" s="158">
        <v>0.5</v>
      </c>
      <c r="S24" s="19"/>
    </row>
    <row r="25" spans="1:19" ht="27">
      <c r="A25" s="162">
        <v>95</v>
      </c>
      <c r="B25" s="162">
        <v>2024</v>
      </c>
      <c r="C25" s="164" t="s">
        <v>212</v>
      </c>
      <c r="D25" s="23" t="s">
        <v>565</v>
      </c>
      <c r="E25" s="23">
        <v>2</v>
      </c>
      <c r="F25" s="19">
        <v>2000</v>
      </c>
      <c r="G25" s="22" t="s">
        <v>682</v>
      </c>
      <c r="H25" s="22" t="s">
        <v>682</v>
      </c>
      <c r="I25" s="22" t="s">
        <v>682</v>
      </c>
      <c r="J25" s="22" t="s">
        <v>682</v>
      </c>
      <c r="K25" s="22" t="s">
        <v>682</v>
      </c>
      <c r="L25" s="158">
        <v>0.25</v>
      </c>
      <c r="M25" s="22" t="s">
        <v>682</v>
      </c>
      <c r="N25" s="22" t="s">
        <v>682</v>
      </c>
      <c r="O25" s="22" t="s">
        <v>682</v>
      </c>
      <c r="P25" s="22" t="s">
        <v>682</v>
      </c>
      <c r="Q25" s="22" t="s">
        <v>682</v>
      </c>
      <c r="R25" s="22" t="s">
        <v>682</v>
      </c>
      <c r="S25" s="19"/>
    </row>
    <row r="26" spans="1:19" ht="27">
      <c r="A26" s="162"/>
      <c r="B26" s="162">
        <v>2024</v>
      </c>
      <c r="C26" s="164"/>
      <c r="D26" s="23" t="s">
        <v>566</v>
      </c>
      <c r="E26" s="23">
        <v>2</v>
      </c>
      <c r="F26" s="19"/>
      <c r="G26" s="22"/>
      <c r="H26" s="22" t="s">
        <v>682</v>
      </c>
      <c r="I26" s="22"/>
      <c r="J26" s="22"/>
      <c r="K26" s="22" t="s">
        <v>682</v>
      </c>
      <c r="L26" s="22"/>
      <c r="M26" s="22"/>
      <c r="N26" s="22" t="s">
        <v>682</v>
      </c>
      <c r="O26" s="158">
        <v>0.25</v>
      </c>
      <c r="P26" s="22"/>
      <c r="Q26" s="22" t="s">
        <v>682</v>
      </c>
      <c r="R26" s="22"/>
      <c r="S26" s="19"/>
    </row>
    <row r="27" spans="1:19" ht="27">
      <c r="A27" s="162"/>
      <c r="B27" s="162"/>
      <c r="C27" s="164"/>
      <c r="D27" s="23" t="s">
        <v>567</v>
      </c>
      <c r="E27" s="23">
        <v>2</v>
      </c>
      <c r="F27" s="19"/>
      <c r="G27" s="22"/>
      <c r="H27" s="22"/>
      <c r="I27" s="22" t="s">
        <v>682</v>
      </c>
      <c r="J27" s="22"/>
      <c r="K27" s="22"/>
      <c r="L27" s="22" t="s">
        <v>682</v>
      </c>
      <c r="M27" s="22"/>
      <c r="N27" s="22"/>
      <c r="O27" s="22" t="s">
        <v>682</v>
      </c>
      <c r="P27" s="22"/>
      <c r="Q27" s="22"/>
      <c r="R27" s="158">
        <v>0.5</v>
      </c>
      <c r="S27" s="19"/>
    </row>
    <row r="28" spans="1:19" ht="27">
      <c r="A28" s="445">
        <v>96</v>
      </c>
      <c r="B28" s="445">
        <v>2024</v>
      </c>
      <c r="C28" s="463" t="s">
        <v>210</v>
      </c>
      <c r="D28" s="21" t="s">
        <v>565</v>
      </c>
      <c r="E28" s="21">
        <v>2</v>
      </c>
      <c r="F28" s="19">
        <v>2000</v>
      </c>
      <c r="G28" s="22" t="s">
        <v>682</v>
      </c>
      <c r="H28" s="22"/>
      <c r="I28" s="22" t="s">
        <v>682</v>
      </c>
      <c r="J28" s="158">
        <v>0.25</v>
      </c>
      <c r="K28" s="22" t="s">
        <v>682</v>
      </c>
      <c r="L28" s="22" t="s">
        <v>682</v>
      </c>
      <c r="M28" s="22" t="s">
        <v>682</v>
      </c>
      <c r="N28" s="22" t="s">
        <v>682</v>
      </c>
      <c r="O28" s="22" t="s">
        <v>682</v>
      </c>
      <c r="P28" s="22" t="s">
        <v>682</v>
      </c>
      <c r="Q28" s="22" t="s">
        <v>682</v>
      </c>
      <c r="R28" s="22" t="s">
        <v>682</v>
      </c>
      <c r="S28" s="19"/>
    </row>
    <row r="29" spans="1:19" ht="27">
      <c r="A29" s="447"/>
      <c r="B29" s="447"/>
      <c r="C29" s="464"/>
      <c r="D29" s="23" t="s">
        <v>568</v>
      </c>
      <c r="E29" s="23">
        <v>2</v>
      </c>
      <c r="F29" s="19"/>
      <c r="G29" s="22"/>
      <c r="H29" s="22" t="s">
        <v>682</v>
      </c>
      <c r="I29" s="22"/>
      <c r="J29" s="22"/>
      <c r="K29" s="158">
        <v>0.25</v>
      </c>
      <c r="L29" s="22"/>
      <c r="M29" s="22"/>
      <c r="N29" s="22" t="s">
        <v>682</v>
      </c>
      <c r="O29" s="22"/>
      <c r="P29" s="22"/>
      <c r="Q29" s="22" t="s">
        <v>682</v>
      </c>
      <c r="R29" s="22"/>
      <c r="S29" s="19"/>
    </row>
    <row r="30" spans="1:19" ht="27">
      <c r="A30" s="446"/>
      <c r="B30" s="446"/>
      <c r="C30" s="465"/>
      <c r="D30" s="23" t="s">
        <v>569</v>
      </c>
      <c r="E30" s="23">
        <v>2</v>
      </c>
      <c r="F30" s="19"/>
      <c r="G30" s="22"/>
      <c r="H30" s="22"/>
      <c r="I30" s="22" t="s">
        <v>682</v>
      </c>
      <c r="J30" s="22"/>
      <c r="K30" s="158"/>
      <c r="L30" s="22" t="s">
        <v>682</v>
      </c>
      <c r="M30" s="22"/>
      <c r="N30" s="22"/>
      <c r="O30" s="22" t="s">
        <v>682</v>
      </c>
      <c r="P30" s="22"/>
      <c r="Q30" s="22"/>
      <c r="R30" s="158">
        <v>0.5</v>
      </c>
      <c r="S30" s="19"/>
    </row>
    <row r="31" spans="1:19" ht="27">
      <c r="A31" s="184"/>
      <c r="B31" s="184"/>
      <c r="C31" s="185"/>
      <c r="D31" s="23" t="s">
        <v>732</v>
      </c>
      <c r="E31" s="23"/>
      <c r="F31" s="19"/>
      <c r="G31" s="22" t="s">
        <v>682</v>
      </c>
      <c r="H31" s="22"/>
      <c r="I31" s="158">
        <v>0.25</v>
      </c>
      <c r="J31" s="22" t="s">
        <v>682</v>
      </c>
      <c r="K31" s="22"/>
      <c r="L31" s="22"/>
      <c r="M31" s="22" t="s">
        <v>682</v>
      </c>
      <c r="N31" s="22"/>
      <c r="O31" s="22"/>
      <c r="P31" s="22" t="s">
        <v>682</v>
      </c>
      <c r="Q31" s="22"/>
      <c r="R31" s="22"/>
      <c r="S31" s="19"/>
    </row>
    <row r="32" spans="1:19" ht="27">
      <c r="A32" s="184"/>
      <c r="B32" s="184"/>
      <c r="C32" s="185"/>
      <c r="D32" s="186" t="s">
        <v>734</v>
      </c>
      <c r="E32" s="23"/>
      <c r="F32" s="19"/>
      <c r="G32" s="22"/>
      <c r="H32" s="22" t="s">
        <v>682</v>
      </c>
      <c r="I32" s="22"/>
      <c r="J32" s="158">
        <v>0.25</v>
      </c>
      <c r="K32" s="22" t="s">
        <v>682</v>
      </c>
      <c r="L32" s="22"/>
      <c r="M32" s="22"/>
      <c r="N32" s="22" t="s">
        <v>682</v>
      </c>
      <c r="O32" s="22"/>
      <c r="P32" s="22"/>
      <c r="Q32" s="22" t="s">
        <v>682</v>
      </c>
      <c r="R32" s="22"/>
      <c r="S32" s="19"/>
    </row>
    <row r="33" spans="1:19" ht="90">
      <c r="A33" s="162">
        <v>97</v>
      </c>
      <c r="B33" s="162">
        <v>2024</v>
      </c>
      <c r="C33" s="163" t="s">
        <v>211</v>
      </c>
      <c r="D33" s="160" t="s">
        <v>733</v>
      </c>
      <c r="E33" s="23">
        <v>2</v>
      </c>
      <c r="F33" s="19">
        <v>3000</v>
      </c>
      <c r="G33" s="22"/>
      <c r="H33" s="22" t="s">
        <v>682</v>
      </c>
      <c r="I33" s="22" t="s">
        <v>682</v>
      </c>
      <c r="J33" s="22" t="s">
        <v>682</v>
      </c>
      <c r="K33" s="158"/>
      <c r="L33" s="22" t="s">
        <v>682</v>
      </c>
      <c r="M33" s="22" t="s">
        <v>682</v>
      </c>
      <c r="N33" s="22" t="s">
        <v>682</v>
      </c>
      <c r="O33" s="22" t="s">
        <v>682</v>
      </c>
      <c r="P33" s="22" t="s">
        <v>682</v>
      </c>
      <c r="Q33" s="22" t="s">
        <v>682</v>
      </c>
      <c r="R33" s="158">
        <v>0.5</v>
      </c>
      <c r="S33" s="19"/>
    </row>
    <row r="34" spans="1:19" ht="36">
      <c r="A34" s="184"/>
      <c r="B34" s="184"/>
      <c r="C34" s="185"/>
      <c r="D34" s="160" t="s">
        <v>735</v>
      </c>
      <c r="E34" s="23"/>
      <c r="F34" s="19"/>
      <c r="G34" s="22" t="s">
        <v>682</v>
      </c>
      <c r="H34" s="22"/>
      <c r="I34" s="22"/>
      <c r="J34" s="22" t="s">
        <v>682</v>
      </c>
      <c r="K34" s="22"/>
      <c r="L34" s="158">
        <v>0.25</v>
      </c>
      <c r="M34" s="22" t="s">
        <v>681</v>
      </c>
      <c r="N34" s="22"/>
      <c r="O34" s="22"/>
      <c r="P34" s="22" t="s">
        <v>682</v>
      </c>
      <c r="Q34" s="22"/>
      <c r="R34" s="22"/>
      <c r="S34" s="19"/>
    </row>
    <row r="35" spans="1:19" ht="36">
      <c r="A35" s="184"/>
      <c r="B35" s="184"/>
      <c r="C35" s="185"/>
      <c r="D35" s="160" t="s">
        <v>737</v>
      </c>
      <c r="E35" s="23"/>
      <c r="F35" s="19"/>
      <c r="G35" s="22"/>
      <c r="H35" s="22" t="s">
        <v>682</v>
      </c>
      <c r="I35" s="22"/>
      <c r="J35" s="22"/>
      <c r="K35" s="22" t="s">
        <v>682</v>
      </c>
      <c r="L35" s="22"/>
      <c r="M35" s="158">
        <v>0.25</v>
      </c>
      <c r="N35" s="22" t="s">
        <v>681</v>
      </c>
      <c r="O35" s="22"/>
      <c r="P35" s="22"/>
      <c r="Q35" s="22" t="s">
        <v>682</v>
      </c>
      <c r="R35" s="22"/>
      <c r="S35" s="19"/>
    </row>
    <row r="36" spans="1:19" ht="90">
      <c r="A36" s="162">
        <v>98</v>
      </c>
      <c r="B36" s="162">
        <v>2024</v>
      </c>
      <c r="C36" s="163" t="s">
        <v>295</v>
      </c>
      <c r="D36" s="160" t="s">
        <v>736</v>
      </c>
      <c r="E36" s="23">
        <v>2</v>
      </c>
      <c r="F36" s="19"/>
      <c r="G36" s="22" t="s">
        <v>682</v>
      </c>
      <c r="H36" s="22"/>
      <c r="I36" s="22" t="s">
        <v>682</v>
      </c>
      <c r="J36" s="22" t="s">
        <v>682</v>
      </c>
      <c r="K36" s="22" t="s">
        <v>682</v>
      </c>
      <c r="L36" s="22" t="s">
        <v>682</v>
      </c>
      <c r="M36" s="22" t="s">
        <v>682</v>
      </c>
      <c r="N36" s="22"/>
      <c r="O36" s="22" t="s">
        <v>682</v>
      </c>
      <c r="P36" s="22" t="s">
        <v>682</v>
      </c>
      <c r="Q36" s="158" t="s">
        <v>682</v>
      </c>
      <c r="R36" s="158">
        <v>0.5</v>
      </c>
      <c r="S36" s="19"/>
    </row>
    <row r="37" spans="1:19" ht="162">
      <c r="A37" s="162">
        <v>99</v>
      </c>
      <c r="B37" s="162"/>
      <c r="C37" s="163" t="s">
        <v>540</v>
      </c>
      <c r="D37" s="160" t="s">
        <v>570</v>
      </c>
      <c r="E37" s="23">
        <v>2</v>
      </c>
      <c r="F37" s="19"/>
      <c r="G37" s="22">
        <v>8.33</v>
      </c>
      <c r="H37" s="22">
        <v>8.33</v>
      </c>
      <c r="I37" s="22">
        <v>8.33</v>
      </c>
      <c r="J37" s="22">
        <v>8.33</v>
      </c>
      <c r="K37" s="22">
        <v>8.33</v>
      </c>
      <c r="L37" s="22">
        <v>8.33</v>
      </c>
      <c r="M37" s="22">
        <v>8.33</v>
      </c>
      <c r="N37" s="22">
        <v>8.33</v>
      </c>
      <c r="O37" s="22">
        <v>8.33</v>
      </c>
      <c r="P37" s="22">
        <v>8.33</v>
      </c>
      <c r="Q37" s="22">
        <v>8.33</v>
      </c>
      <c r="R37" s="22">
        <v>8.33</v>
      </c>
      <c r="S37" s="19"/>
    </row>
    <row r="38" spans="1:19" ht="27">
      <c r="A38" s="162"/>
      <c r="B38" s="162"/>
      <c r="C38" s="163"/>
      <c r="D38" s="23"/>
      <c r="E38" s="23"/>
      <c r="F38" s="19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9"/>
    </row>
    <row r="39" spans="1:19" ht="126">
      <c r="A39" s="162">
        <v>100</v>
      </c>
      <c r="B39" s="162">
        <v>2024</v>
      </c>
      <c r="C39" s="163" t="s">
        <v>541</v>
      </c>
      <c r="D39" s="160" t="s">
        <v>571</v>
      </c>
      <c r="E39" s="23"/>
      <c r="F39" s="19"/>
      <c r="G39" s="22">
        <v>8.33</v>
      </c>
      <c r="H39" s="22">
        <v>8.33</v>
      </c>
      <c r="I39" s="22">
        <v>8.33</v>
      </c>
      <c r="J39" s="22">
        <v>8.33</v>
      </c>
      <c r="K39" s="22">
        <v>8.33</v>
      </c>
      <c r="L39" s="22">
        <v>8.33</v>
      </c>
      <c r="M39" s="22">
        <v>8.33</v>
      </c>
      <c r="N39" s="22">
        <v>8.33</v>
      </c>
      <c r="O39" s="22">
        <v>8.33</v>
      </c>
      <c r="P39" s="22">
        <v>8.33</v>
      </c>
      <c r="Q39" s="22">
        <v>8.33</v>
      </c>
      <c r="R39" s="22">
        <v>8.33</v>
      </c>
      <c r="S39" s="19"/>
    </row>
    <row r="40" spans="1:19" ht="27">
      <c r="A40" s="162"/>
      <c r="B40" s="162"/>
      <c r="C40" s="163"/>
      <c r="D40" s="23"/>
      <c r="E40" s="23"/>
      <c r="F40" s="19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/>
    </row>
    <row r="41" spans="1:19" ht="144">
      <c r="A41" s="162">
        <v>101</v>
      </c>
      <c r="B41" s="162">
        <v>2024</v>
      </c>
      <c r="C41" s="163" t="s">
        <v>297</v>
      </c>
      <c r="D41" s="160" t="s">
        <v>572</v>
      </c>
      <c r="E41" s="23">
        <v>2</v>
      </c>
      <c r="F41" s="19"/>
      <c r="G41" s="22">
        <v>8.33</v>
      </c>
      <c r="H41" s="22">
        <v>8.33</v>
      </c>
      <c r="I41" s="22">
        <v>8.33</v>
      </c>
      <c r="J41" s="22">
        <v>8.33</v>
      </c>
      <c r="K41" s="22">
        <v>8.33</v>
      </c>
      <c r="L41" s="22">
        <v>8.33</v>
      </c>
      <c r="M41" s="22">
        <v>8.33</v>
      </c>
      <c r="N41" s="22">
        <v>8.33</v>
      </c>
      <c r="O41" s="22">
        <v>8.33</v>
      </c>
      <c r="P41" s="22">
        <v>8.33</v>
      </c>
      <c r="Q41" s="22">
        <v>8.33</v>
      </c>
      <c r="R41" s="22">
        <v>8.33</v>
      </c>
      <c r="S41" s="19"/>
    </row>
    <row r="42" spans="1:19" ht="27">
      <c r="A42" s="162"/>
      <c r="B42" s="162"/>
      <c r="C42" s="163"/>
      <c r="D42" s="23"/>
      <c r="E42" s="23"/>
      <c r="F42" s="19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9"/>
    </row>
    <row r="43" spans="1:19" ht="27">
      <c r="A43" s="162"/>
      <c r="B43" s="162"/>
      <c r="C43" s="163"/>
      <c r="D43" s="23"/>
      <c r="E43" s="23"/>
      <c r="F43" s="1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9"/>
    </row>
    <row r="44" spans="1:19" ht="90">
      <c r="A44" s="162">
        <v>103</v>
      </c>
      <c r="B44" s="162">
        <v>2024</v>
      </c>
      <c r="C44" s="163" t="s">
        <v>300</v>
      </c>
      <c r="D44" s="160" t="s">
        <v>573</v>
      </c>
      <c r="E44" s="23">
        <v>2</v>
      </c>
      <c r="F44" s="19"/>
      <c r="G44" s="22">
        <v>8.33</v>
      </c>
      <c r="H44" s="22">
        <v>8.33</v>
      </c>
      <c r="I44" s="22">
        <v>8.33</v>
      </c>
      <c r="J44" s="22">
        <v>8.33</v>
      </c>
      <c r="K44" s="22">
        <v>8.33</v>
      </c>
      <c r="L44" s="22">
        <v>8.33</v>
      </c>
      <c r="M44" s="22">
        <v>8.33</v>
      </c>
      <c r="N44" s="22">
        <v>8.33</v>
      </c>
      <c r="O44" s="22">
        <v>8.33</v>
      </c>
      <c r="P44" s="22">
        <v>8.33</v>
      </c>
      <c r="Q44" s="22">
        <v>8.33</v>
      </c>
      <c r="R44" s="22">
        <v>8.33</v>
      </c>
      <c r="S44" s="19"/>
    </row>
    <row r="45" spans="1:19" ht="27">
      <c r="A45" s="162"/>
      <c r="B45" s="162"/>
      <c r="C45" s="163"/>
      <c r="D45" s="23"/>
      <c r="E45" s="23"/>
      <c r="F45" s="19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9"/>
    </row>
    <row r="46" spans="1:19" ht="27">
      <c r="A46" s="162"/>
      <c r="B46" s="162"/>
      <c r="C46" s="163"/>
      <c r="D46" s="23"/>
      <c r="E46" s="23"/>
      <c r="F46" s="19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9"/>
    </row>
    <row r="47" spans="1:19" ht="180">
      <c r="A47" s="162">
        <v>104</v>
      </c>
      <c r="B47" s="162">
        <v>2024</v>
      </c>
      <c r="C47" s="163" t="s">
        <v>301</v>
      </c>
      <c r="D47" s="160" t="s">
        <v>574</v>
      </c>
      <c r="E47" s="23">
        <v>2</v>
      </c>
      <c r="F47" s="19"/>
      <c r="G47" s="22">
        <v>8.33</v>
      </c>
      <c r="H47" s="22">
        <v>8.33</v>
      </c>
      <c r="I47" s="22">
        <v>8.33</v>
      </c>
      <c r="J47" s="22">
        <v>8.33</v>
      </c>
      <c r="K47" s="22">
        <v>8.33</v>
      </c>
      <c r="L47" s="22">
        <v>8.33</v>
      </c>
      <c r="M47" s="22">
        <v>8.33</v>
      </c>
      <c r="N47" s="22">
        <v>8.33</v>
      </c>
      <c r="O47" s="22">
        <v>8.33</v>
      </c>
      <c r="P47" s="22">
        <v>8.33</v>
      </c>
      <c r="Q47" s="22">
        <v>8.33</v>
      </c>
      <c r="R47" s="22">
        <v>8.33</v>
      </c>
      <c r="S47" s="19"/>
    </row>
    <row r="48" spans="1:19" ht="27">
      <c r="A48" s="162"/>
      <c r="B48" s="162"/>
      <c r="C48" s="163"/>
      <c r="D48" s="23"/>
      <c r="E48" s="23"/>
      <c r="F48" s="19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9"/>
    </row>
    <row r="49" spans="1:19" ht="27">
      <c r="A49" s="162"/>
      <c r="B49" s="162"/>
      <c r="C49" s="163"/>
      <c r="D49" s="23"/>
      <c r="E49" s="23"/>
      <c r="F49" s="19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9"/>
    </row>
    <row r="50" spans="1:19" ht="126">
      <c r="A50" s="162">
        <v>122</v>
      </c>
      <c r="B50" s="162">
        <v>2024</v>
      </c>
      <c r="C50" s="163" t="s">
        <v>166</v>
      </c>
      <c r="D50" s="160" t="s">
        <v>575</v>
      </c>
      <c r="E50" s="23">
        <v>2</v>
      </c>
      <c r="F50" s="19">
        <v>5000</v>
      </c>
      <c r="G50" s="22">
        <v>8.33</v>
      </c>
      <c r="H50" s="22">
        <v>8.33</v>
      </c>
      <c r="I50" s="22">
        <v>8.33</v>
      </c>
      <c r="J50" s="22">
        <v>8.33</v>
      </c>
      <c r="K50" s="22">
        <v>8.33</v>
      </c>
      <c r="L50" s="22">
        <v>8.33</v>
      </c>
      <c r="M50" s="22">
        <v>8.33</v>
      </c>
      <c r="N50" s="22">
        <v>8.33</v>
      </c>
      <c r="O50" s="22">
        <v>8.33</v>
      </c>
      <c r="P50" s="22">
        <v>8.33</v>
      </c>
      <c r="Q50" s="22">
        <v>8.33</v>
      </c>
      <c r="R50" s="22">
        <v>8.33</v>
      </c>
      <c r="S50" s="19"/>
    </row>
    <row r="51" spans="1:19" ht="27">
      <c r="A51" s="162"/>
      <c r="B51" s="162"/>
      <c r="C51" s="163"/>
      <c r="D51" s="23"/>
      <c r="E51" s="23"/>
      <c r="F51" s="1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9"/>
    </row>
    <row r="52" spans="1:19" ht="27.75" thickBot="1">
      <c r="A52" s="162"/>
      <c r="B52" s="162"/>
      <c r="C52" s="163"/>
      <c r="D52" s="23"/>
      <c r="E52" s="23"/>
      <c r="F52" s="19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9"/>
    </row>
    <row r="53" spans="1:19" ht="162.75" thickBot="1">
      <c r="A53" s="162">
        <v>128</v>
      </c>
      <c r="B53" s="162">
        <v>2024</v>
      </c>
      <c r="C53" s="166" t="s">
        <v>542</v>
      </c>
      <c r="D53" s="160" t="s">
        <v>576</v>
      </c>
      <c r="E53" s="23" t="s">
        <v>681</v>
      </c>
      <c r="F53" s="19"/>
      <c r="G53" s="22">
        <v>8.33</v>
      </c>
      <c r="H53" s="22">
        <v>8.33</v>
      </c>
      <c r="I53" s="22">
        <v>8.33</v>
      </c>
      <c r="J53" s="22">
        <v>8.33</v>
      </c>
      <c r="K53" s="22">
        <v>8.33</v>
      </c>
      <c r="L53" s="22">
        <v>8.33</v>
      </c>
      <c r="M53" s="22">
        <v>8.33</v>
      </c>
      <c r="N53" s="22">
        <v>8.33</v>
      </c>
      <c r="O53" s="22">
        <v>8.33</v>
      </c>
      <c r="P53" s="22">
        <v>8.33</v>
      </c>
      <c r="Q53" s="22">
        <v>8.33</v>
      </c>
      <c r="R53" s="22">
        <v>8.33</v>
      </c>
      <c r="S53" s="19"/>
    </row>
    <row r="54" spans="1:19" ht="27">
      <c r="A54" s="162"/>
      <c r="B54" s="162"/>
      <c r="C54" s="163"/>
      <c r="D54" s="23"/>
      <c r="E54" s="23"/>
      <c r="F54" s="19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9"/>
    </row>
    <row r="55" spans="1:19" ht="27">
      <c r="A55" s="162"/>
      <c r="B55" s="162"/>
      <c r="C55" s="163"/>
      <c r="D55" s="23"/>
      <c r="E55" s="23"/>
      <c r="F55" s="19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9"/>
    </row>
    <row r="56" spans="1:19" ht="162">
      <c r="A56" s="162">
        <v>129</v>
      </c>
      <c r="B56" s="162">
        <v>2024</v>
      </c>
      <c r="C56" s="163" t="s">
        <v>543</v>
      </c>
      <c r="D56" s="160" t="s">
        <v>577</v>
      </c>
      <c r="E56" s="23">
        <v>2</v>
      </c>
      <c r="F56" s="19"/>
      <c r="G56" s="22">
        <v>8.33</v>
      </c>
      <c r="H56" s="22">
        <v>8.33</v>
      </c>
      <c r="I56" s="22">
        <v>8.33</v>
      </c>
      <c r="J56" s="22">
        <v>8.33</v>
      </c>
      <c r="K56" s="22">
        <v>8.33</v>
      </c>
      <c r="L56" s="22">
        <v>8.33</v>
      </c>
      <c r="M56" s="22">
        <v>8.33</v>
      </c>
      <c r="N56" s="22">
        <v>8.33</v>
      </c>
      <c r="O56" s="22">
        <v>8.33</v>
      </c>
      <c r="P56" s="22">
        <v>8.33</v>
      </c>
      <c r="Q56" s="22">
        <v>8.33</v>
      </c>
      <c r="R56" s="22">
        <v>8.33</v>
      </c>
      <c r="S56" s="19"/>
    </row>
    <row r="57" spans="1:19" ht="27">
      <c r="A57" s="162"/>
      <c r="B57" s="162"/>
      <c r="C57" s="163"/>
      <c r="D57" s="23"/>
      <c r="E57" s="23"/>
      <c r="F57" s="19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9"/>
    </row>
    <row r="58" spans="1:19" ht="27">
      <c r="A58" s="162"/>
      <c r="B58" s="162"/>
      <c r="C58" s="163"/>
      <c r="D58" s="23"/>
      <c r="E58" s="23"/>
      <c r="F58" s="19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9"/>
    </row>
    <row r="59" spans="1:19" ht="27">
      <c r="A59" s="445"/>
      <c r="B59" s="445"/>
      <c r="C59" s="463"/>
      <c r="D59" s="21"/>
      <c r="E59" s="21"/>
      <c r="F59" s="19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19"/>
    </row>
    <row r="60" spans="1:19" ht="27">
      <c r="A60" s="447"/>
      <c r="B60" s="447"/>
      <c r="C60" s="458"/>
      <c r="D60" s="23"/>
      <c r="E60" s="23"/>
      <c r="F60" s="19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9"/>
    </row>
    <row r="61" spans="1:19" ht="27">
      <c r="A61" s="446"/>
      <c r="B61" s="446"/>
      <c r="C61" s="459"/>
      <c r="D61" s="23"/>
      <c r="E61" s="23"/>
      <c r="F61" s="19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9"/>
    </row>
  </sheetData>
  <mergeCells count="30">
    <mergeCell ref="A28:A30"/>
    <mergeCell ref="B28:B30"/>
    <mergeCell ref="C28:C30"/>
    <mergeCell ref="A59:A61"/>
    <mergeCell ref="B59:B61"/>
    <mergeCell ref="C59:C61"/>
    <mergeCell ref="A19:A21"/>
    <mergeCell ref="B19:B21"/>
    <mergeCell ref="C19:C21"/>
    <mergeCell ref="A22:A24"/>
    <mergeCell ref="B22:B24"/>
    <mergeCell ref="C22:C24"/>
    <mergeCell ref="A13:A15"/>
    <mergeCell ref="B13:B15"/>
    <mergeCell ref="C13:C15"/>
    <mergeCell ref="A16:A18"/>
    <mergeCell ref="B16:B18"/>
    <mergeCell ref="C16:C18"/>
    <mergeCell ref="A7:A9"/>
    <mergeCell ref="B7:B9"/>
    <mergeCell ref="C7:C9"/>
    <mergeCell ref="A10:A12"/>
    <mergeCell ref="B10:B12"/>
    <mergeCell ref="C10:C12"/>
    <mergeCell ref="A1:S1"/>
    <mergeCell ref="A2:F2"/>
    <mergeCell ref="G2:R2"/>
    <mergeCell ref="A4:A6"/>
    <mergeCell ref="B4:B6"/>
    <mergeCell ref="C4:C6"/>
  </mergeCells>
  <pageMargins left="0.7" right="0.7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AF439"/>
  <sheetViews>
    <sheetView rightToLeft="1" view="pageBreakPreview" topLeftCell="C13" zoomScale="25" zoomScaleNormal="20" zoomScaleSheetLayoutView="25" workbookViewId="0">
      <selection activeCell="U122" sqref="U122"/>
    </sheetView>
  </sheetViews>
  <sheetFormatPr defaultColWidth="9.140625" defaultRowHeight="90"/>
  <cols>
    <col min="1" max="1" width="116.7109375" style="1" customWidth="1"/>
    <col min="2" max="3" width="100.28515625" style="1" customWidth="1"/>
    <col min="4" max="4" width="22.5703125" style="1" customWidth="1"/>
    <col min="5" max="5" width="255.42578125" style="3" customWidth="1"/>
    <col min="6" max="6" width="68.7109375" style="4" bestFit="1" customWidth="1"/>
    <col min="7" max="7" width="105.85546875" style="6" customWidth="1"/>
    <col min="8" max="8" width="255.42578125" style="2" customWidth="1"/>
    <col min="9" max="9" width="45.7109375" style="5" customWidth="1"/>
    <col min="10" max="10" width="56.5703125" style="89" bestFit="1" customWidth="1"/>
    <col min="11" max="11" width="14.140625" style="5" hidden="1" customWidth="1"/>
    <col min="12" max="12" width="12.7109375" style="5" hidden="1" customWidth="1"/>
    <col min="13" max="13" width="64.85546875" style="89" customWidth="1"/>
    <col min="14" max="14" width="63.5703125" style="89" customWidth="1"/>
    <col min="15" max="15" width="44.5703125" style="94" customWidth="1"/>
    <col min="16" max="16" width="33.7109375" style="94" customWidth="1"/>
    <col min="17" max="17" width="44.28515625" style="94" customWidth="1"/>
    <col min="18" max="18" width="41" style="94" customWidth="1"/>
    <col min="19" max="19" width="30.85546875" style="94" customWidth="1"/>
    <col min="20" max="20" width="50.28515625" style="94" customWidth="1"/>
    <col min="21" max="21" width="47.28515625" style="94" customWidth="1"/>
    <col min="22" max="22" width="34.7109375" style="94" customWidth="1"/>
    <col min="23" max="23" width="40.7109375" style="94" customWidth="1"/>
    <col min="24" max="24" width="44.7109375" style="94" customWidth="1"/>
    <col min="25" max="25" width="32.42578125" style="94" customWidth="1"/>
    <col min="26" max="26" width="42.7109375" style="94" customWidth="1"/>
    <col min="27" max="27" width="34.28515625" style="95" customWidth="1"/>
    <col min="28" max="28" width="64" style="94" customWidth="1"/>
    <col min="29" max="16384" width="9.140625" style="1"/>
  </cols>
  <sheetData>
    <row r="1" spans="1:32" s="8" customFormat="1" ht="135" customHeight="1">
      <c r="A1" s="404" t="s">
        <v>155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5" t="s">
        <v>20</v>
      </c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</row>
    <row r="2" spans="1:32" s="7" customFormat="1" ht="131.25" customHeight="1">
      <c r="A2" s="406" t="s">
        <v>0</v>
      </c>
      <c r="B2" s="349" t="s">
        <v>1</v>
      </c>
      <c r="C2" s="298" t="s">
        <v>333</v>
      </c>
      <c r="D2" s="327" t="s">
        <v>21</v>
      </c>
      <c r="E2" s="349" t="s">
        <v>3</v>
      </c>
      <c r="F2" s="327" t="s">
        <v>22</v>
      </c>
      <c r="G2" s="327" t="s">
        <v>150</v>
      </c>
      <c r="H2" s="327" t="s">
        <v>23</v>
      </c>
      <c r="I2" s="327" t="s">
        <v>24</v>
      </c>
      <c r="J2" s="327" t="s">
        <v>25</v>
      </c>
      <c r="K2" s="327" t="s">
        <v>26</v>
      </c>
      <c r="L2" s="327" t="s">
        <v>27</v>
      </c>
      <c r="M2" s="398" t="s">
        <v>55</v>
      </c>
      <c r="N2" s="399"/>
      <c r="O2" s="402">
        <v>45381</v>
      </c>
      <c r="P2" s="403"/>
      <c r="Q2" s="403"/>
      <c r="R2" s="402">
        <v>45473</v>
      </c>
      <c r="S2" s="403"/>
      <c r="T2" s="403"/>
      <c r="U2" s="402">
        <v>45565</v>
      </c>
      <c r="V2" s="403"/>
      <c r="W2" s="403"/>
      <c r="X2" s="402">
        <v>45656</v>
      </c>
      <c r="Y2" s="403"/>
      <c r="Z2" s="403"/>
      <c r="AA2" s="407" t="s">
        <v>5</v>
      </c>
      <c r="AB2" s="408"/>
    </row>
    <row r="3" spans="1:32" s="9" customFormat="1" ht="150" customHeight="1" thickBot="1">
      <c r="A3" s="406"/>
      <c r="B3" s="349"/>
      <c r="C3" s="299"/>
      <c r="D3" s="328"/>
      <c r="E3" s="349"/>
      <c r="F3" s="329"/>
      <c r="G3" s="328"/>
      <c r="H3" s="328"/>
      <c r="I3" s="328"/>
      <c r="J3" s="328"/>
      <c r="K3" s="328"/>
      <c r="L3" s="328"/>
      <c r="M3" s="400"/>
      <c r="N3" s="401"/>
      <c r="O3" s="403" t="s">
        <v>28</v>
      </c>
      <c r="P3" s="403"/>
      <c r="Q3" s="403"/>
      <c r="R3" s="403" t="s">
        <v>29</v>
      </c>
      <c r="S3" s="403"/>
      <c r="T3" s="403"/>
      <c r="U3" s="403" t="s">
        <v>30</v>
      </c>
      <c r="V3" s="403"/>
      <c r="W3" s="403"/>
      <c r="X3" s="403" t="s">
        <v>31</v>
      </c>
      <c r="Y3" s="403"/>
      <c r="Z3" s="403"/>
      <c r="AA3" s="409" t="s">
        <v>32</v>
      </c>
      <c r="AB3" s="409" t="s">
        <v>7</v>
      </c>
      <c r="AC3" s="7"/>
      <c r="AD3" s="7"/>
      <c r="AE3" s="7"/>
      <c r="AF3" s="7"/>
    </row>
    <row r="4" spans="1:32" s="10" customFormat="1" ht="67.5" customHeight="1" thickTop="1">
      <c r="A4" s="406"/>
      <c r="B4" s="349"/>
      <c r="C4" s="299"/>
      <c r="D4" s="328"/>
      <c r="E4" s="349"/>
      <c r="F4" s="349">
        <v>2024</v>
      </c>
      <c r="G4" s="328"/>
      <c r="H4" s="328"/>
      <c r="I4" s="328"/>
      <c r="J4" s="328"/>
      <c r="K4" s="328"/>
      <c r="L4" s="328"/>
      <c r="M4" s="327" t="s">
        <v>33</v>
      </c>
      <c r="N4" s="327" t="s">
        <v>34</v>
      </c>
      <c r="O4" s="396" t="s">
        <v>10</v>
      </c>
      <c r="P4" s="396" t="s">
        <v>11</v>
      </c>
      <c r="Q4" s="396" t="s">
        <v>12</v>
      </c>
      <c r="R4" s="396" t="s">
        <v>10</v>
      </c>
      <c r="S4" s="396" t="s">
        <v>11</v>
      </c>
      <c r="T4" s="396" t="s">
        <v>12</v>
      </c>
      <c r="U4" s="396" t="s">
        <v>10</v>
      </c>
      <c r="V4" s="396" t="s">
        <v>11</v>
      </c>
      <c r="W4" s="396" t="s">
        <v>12</v>
      </c>
      <c r="X4" s="396" t="s">
        <v>10</v>
      </c>
      <c r="Y4" s="396" t="s">
        <v>11</v>
      </c>
      <c r="Z4" s="396" t="s">
        <v>12</v>
      </c>
      <c r="AA4" s="410"/>
      <c r="AB4" s="410"/>
      <c r="AC4" s="7"/>
      <c r="AD4" s="7"/>
      <c r="AE4" s="7"/>
      <c r="AF4" s="7"/>
    </row>
    <row r="5" spans="1:32" s="7" customFormat="1" ht="41.25" customHeight="1">
      <c r="A5" s="406"/>
      <c r="B5" s="349"/>
      <c r="C5" s="300"/>
      <c r="D5" s="329"/>
      <c r="E5" s="349"/>
      <c r="F5" s="349"/>
      <c r="G5" s="329"/>
      <c r="H5" s="329"/>
      <c r="I5" s="329"/>
      <c r="J5" s="329"/>
      <c r="K5" s="329"/>
      <c r="L5" s="329"/>
      <c r="M5" s="329"/>
      <c r="N5" s="329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411"/>
      <c r="AB5" s="411"/>
    </row>
    <row r="6" spans="1:32" s="11" customFormat="1" ht="97.5" customHeight="1">
      <c r="A6" s="339" t="s">
        <v>153</v>
      </c>
      <c r="B6" s="387" t="s">
        <v>88</v>
      </c>
      <c r="C6" s="301">
        <v>0.2</v>
      </c>
      <c r="D6" s="327">
        <v>1</v>
      </c>
      <c r="E6" s="356" t="s">
        <v>313</v>
      </c>
      <c r="F6" s="363">
        <v>140</v>
      </c>
      <c r="G6" s="353" t="s">
        <v>302</v>
      </c>
      <c r="H6" s="134" t="s">
        <v>216</v>
      </c>
      <c r="I6" s="114">
        <v>1</v>
      </c>
      <c r="J6" s="147" t="s">
        <v>339</v>
      </c>
      <c r="K6" s="25"/>
      <c r="L6" s="24"/>
      <c r="M6" s="74" t="s">
        <v>284</v>
      </c>
      <c r="N6" s="74" t="s">
        <v>131</v>
      </c>
      <c r="O6" s="110">
        <v>25</v>
      </c>
      <c r="P6" s="110"/>
      <c r="Q6" s="111">
        <f>P6/O6</f>
        <v>0</v>
      </c>
      <c r="R6" s="110">
        <v>25</v>
      </c>
      <c r="S6" s="110"/>
      <c r="T6" s="111">
        <f>S6/R6</f>
        <v>0</v>
      </c>
      <c r="U6" s="110">
        <v>25</v>
      </c>
      <c r="V6" s="110"/>
      <c r="W6" s="111">
        <f>V6/U6</f>
        <v>0</v>
      </c>
      <c r="X6" s="110">
        <v>25</v>
      </c>
      <c r="Y6" s="110"/>
      <c r="Z6" s="111">
        <f>Y6/X6</f>
        <v>0</v>
      </c>
      <c r="AA6" s="92">
        <f>Y6+V6+S6+P6</f>
        <v>0</v>
      </c>
      <c r="AB6" s="93">
        <f>(Y6+V6+S6+P6)/(X6+U6+R6+O6)</f>
        <v>0</v>
      </c>
    </row>
    <row r="7" spans="1:32" s="11" customFormat="1" ht="97.5" customHeight="1">
      <c r="A7" s="339"/>
      <c r="B7" s="302"/>
      <c r="C7" s="302"/>
      <c r="D7" s="328"/>
      <c r="E7" s="356"/>
      <c r="F7" s="363"/>
      <c r="G7" s="354"/>
      <c r="H7" s="134" t="s">
        <v>217</v>
      </c>
      <c r="I7" s="114">
        <v>2</v>
      </c>
      <c r="J7" s="87">
        <v>3000</v>
      </c>
      <c r="K7" s="25"/>
      <c r="L7" s="24"/>
      <c r="M7" s="74" t="s">
        <v>284</v>
      </c>
      <c r="N7" s="74" t="s">
        <v>131</v>
      </c>
      <c r="O7" s="128"/>
      <c r="P7" s="128"/>
      <c r="Q7" s="129"/>
      <c r="R7" s="110">
        <v>100</v>
      </c>
      <c r="S7" s="110"/>
      <c r="T7" s="111">
        <f>S7/R7</f>
        <v>0</v>
      </c>
      <c r="U7" s="128"/>
      <c r="V7" s="128"/>
      <c r="W7" s="129"/>
      <c r="X7" s="128"/>
      <c r="Y7" s="128"/>
      <c r="Z7" s="129"/>
      <c r="AA7" s="92">
        <f>S7</f>
        <v>0</v>
      </c>
      <c r="AB7" s="93">
        <f>S7/R7</f>
        <v>0</v>
      </c>
    </row>
    <row r="8" spans="1:32" s="11" customFormat="1" ht="97.5" customHeight="1">
      <c r="A8" s="339"/>
      <c r="B8" s="302"/>
      <c r="C8" s="302"/>
      <c r="D8" s="328"/>
      <c r="E8" s="356"/>
      <c r="F8" s="363"/>
      <c r="G8" s="354"/>
      <c r="H8" s="134" t="s">
        <v>218</v>
      </c>
      <c r="I8" s="114">
        <v>3</v>
      </c>
      <c r="J8" s="147" t="s">
        <v>340</v>
      </c>
      <c r="K8" s="25"/>
      <c r="L8" s="37"/>
      <c r="M8" s="74" t="s">
        <v>284</v>
      </c>
      <c r="N8" s="74" t="s">
        <v>131</v>
      </c>
      <c r="O8" s="128"/>
      <c r="P8" s="128"/>
      <c r="Q8" s="129"/>
      <c r="R8" s="128"/>
      <c r="S8" s="128"/>
      <c r="T8" s="129"/>
      <c r="U8" s="128"/>
      <c r="V8" s="128"/>
      <c r="W8" s="129"/>
      <c r="X8" s="110">
        <v>100</v>
      </c>
      <c r="Y8" s="110"/>
      <c r="Z8" s="111">
        <f>Y8/X8</f>
        <v>0</v>
      </c>
      <c r="AA8" s="92">
        <f>Y8</f>
        <v>0</v>
      </c>
      <c r="AB8" s="93">
        <f>Z8</f>
        <v>0</v>
      </c>
    </row>
    <row r="9" spans="1:32" s="11" customFormat="1" ht="97.5" customHeight="1">
      <c r="A9" s="339"/>
      <c r="B9" s="302"/>
      <c r="C9" s="303"/>
      <c r="D9" s="329"/>
      <c r="E9" s="356"/>
      <c r="F9" s="363"/>
      <c r="G9" s="354"/>
      <c r="H9" s="134" t="s">
        <v>219</v>
      </c>
      <c r="I9" s="114">
        <v>4</v>
      </c>
      <c r="J9" s="147" t="s">
        <v>276</v>
      </c>
      <c r="K9" s="25"/>
      <c r="L9" s="37"/>
      <c r="M9" s="74" t="s">
        <v>284</v>
      </c>
      <c r="N9" s="74" t="s">
        <v>131</v>
      </c>
      <c r="O9" s="128"/>
      <c r="P9" s="128"/>
      <c r="Q9" s="129"/>
      <c r="R9" s="128"/>
      <c r="S9" s="128"/>
      <c r="T9" s="129"/>
      <c r="U9" s="110">
        <v>50</v>
      </c>
      <c r="V9" s="110"/>
      <c r="W9" s="111">
        <f>V9/U9</f>
        <v>0</v>
      </c>
      <c r="X9" s="110">
        <v>50</v>
      </c>
      <c r="Y9" s="110"/>
      <c r="Z9" s="111">
        <f>Y9/X9</f>
        <v>0</v>
      </c>
      <c r="AA9" s="92">
        <f>V9+Y9</f>
        <v>0</v>
      </c>
      <c r="AB9" s="93">
        <f>(Y9+V9)/(X9+U9)</f>
        <v>0</v>
      </c>
    </row>
    <row r="10" spans="1:32" s="36" customFormat="1" ht="97.5" customHeight="1">
      <c r="A10" s="339"/>
      <c r="B10" s="364" t="s">
        <v>89</v>
      </c>
      <c r="C10" s="304">
        <v>0.15</v>
      </c>
      <c r="D10" s="327">
        <v>2</v>
      </c>
      <c r="E10" s="373" t="s">
        <v>314</v>
      </c>
      <c r="F10" s="324">
        <v>102</v>
      </c>
      <c r="G10" s="354"/>
      <c r="H10" s="134" t="s">
        <v>220</v>
      </c>
      <c r="I10" s="114">
        <v>5</v>
      </c>
      <c r="J10" s="87">
        <v>80000</v>
      </c>
      <c r="K10" s="25"/>
      <c r="L10" s="37"/>
      <c r="M10" s="74" t="s">
        <v>284</v>
      </c>
      <c r="N10" s="74" t="s">
        <v>131</v>
      </c>
      <c r="O10" s="128"/>
      <c r="P10" s="128"/>
      <c r="Q10" s="129"/>
      <c r="R10" s="128"/>
      <c r="S10" s="128"/>
      <c r="T10" s="129"/>
      <c r="U10" s="128"/>
      <c r="V10" s="128"/>
      <c r="W10" s="129"/>
      <c r="X10" s="110">
        <v>100</v>
      </c>
      <c r="Y10" s="110"/>
      <c r="Z10" s="111">
        <f>Y10/X10</f>
        <v>0</v>
      </c>
      <c r="AA10" s="92">
        <f>Y10</f>
        <v>0</v>
      </c>
      <c r="AB10" s="93">
        <f>Z10</f>
        <v>0</v>
      </c>
    </row>
    <row r="11" spans="1:32" s="36" customFormat="1" ht="97.5" customHeight="1">
      <c r="A11" s="339"/>
      <c r="B11" s="305"/>
      <c r="C11" s="305"/>
      <c r="D11" s="328"/>
      <c r="E11" s="374"/>
      <c r="F11" s="325"/>
      <c r="G11" s="354"/>
      <c r="H11" s="134" t="s">
        <v>341</v>
      </c>
      <c r="I11" s="114">
        <v>6</v>
      </c>
      <c r="J11" s="87">
        <v>1500</v>
      </c>
      <c r="K11" s="25"/>
      <c r="L11" s="37"/>
      <c r="M11" s="74" t="s">
        <v>284</v>
      </c>
      <c r="N11" s="74" t="s">
        <v>131</v>
      </c>
      <c r="O11" s="110">
        <v>33</v>
      </c>
      <c r="P11" s="110"/>
      <c r="Q11" s="111">
        <f>P11/O11</f>
        <v>0</v>
      </c>
      <c r="R11" s="110">
        <v>33</v>
      </c>
      <c r="S11" s="110"/>
      <c r="T11" s="111">
        <f>S11/R11</f>
        <v>0</v>
      </c>
      <c r="U11" s="128"/>
      <c r="V11" s="128"/>
      <c r="W11" s="129"/>
      <c r="X11" s="110">
        <v>34</v>
      </c>
      <c r="Y11" s="110"/>
      <c r="Z11" s="111">
        <f>Y11/X11</f>
        <v>0</v>
      </c>
      <c r="AA11" s="92">
        <f>Y11+S11+P11</f>
        <v>0</v>
      </c>
      <c r="AB11" s="93">
        <f>(Y11+S11+P11)/(O11+R11+X11)</f>
        <v>0</v>
      </c>
    </row>
    <row r="12" spans="1:32" s="36" customFormat="1" ht="97.5" customHeight="1">
      <c r="A12" s="339"/>
      <c r="B12" s="305"/>
      <c r="C12" s="305"/>
      <c r="D12" s="328"/>
      <c r="E12" s="374"/>
      <c r="F12" s="325"/>
      <c r="G12" s="354"/>
      <c r="H12" s="134" t="s">
        <v>227</v>
      </c>
      <c r="I12" s="114">
        <v>7</v>
      </c>
      <c r="J12" s="147" t="s">
        <v>228</v>
      </c>
      <c r="K12" s="25"/>
      <c r="L12" s="37"/>
      <c r="M12" s="74" t="s">
        <v>284</v>
      </c>
      <c r="N12" s="74" t="s">
        <v>131</v>
      </c>
      <c r="O12" s="110">
        <v>100</v>
      </c>
      <c r="P12" s="110"/>
      <c r="Q12" s="111">
        <f>P12/O12</f>
        <v>0</v>
      </c>
      <c r="R12" s="128"/>
      <c r="S12" s="128"/>
      <c r="T12" s="129"/>
      <c r="U12" s="128"/>
      <c r="V12" s="128"/>
      <c r="W12" s="129"/>
      <c r="X12" s="128"/>
      <c r="Y12" s="128"/>
      <c r="Z12" s="129"/>
      <c r="AA12" s="92">
        <f>P12</f>
        <v>0</v>
      </c>
      <c r="AB12" s="93">
        <f>Q12</f>
        <v>0</v>
      </c>
    </row>
    <row r="13" spans="1:32" s="36" customFormat="1" ht="97.5" customHeight="1">
      <c r="A13" s="339"/>
      <c r="B13" s="305"/>
      <c r="C13" s="305"/>
      <c r="D13" s="328"/>
      <c r="E13" s="374"/>
      <c r="F13" s="325"/>
      <c r="G13" s="354"/>
      <c r="H13" s="134" t="s">
        <v>118</v>
      </c>
      <c r="I13" s="114">
        <v>8</v>
      </c>
      <c r="J13" s="147" t="s">
        <v>228</v>
      </c>
      <c r="K13" s="25"/>
      <c r="L13" s="37"/>
      <c r="M13" s="74" t="s">
        <v>284</v>
      </c>
      <c r="N13" s="74" t="s">
        <v>131</v>
      </c>
      <c r="O13" s="128"/>
      <c r="P13" s="128"/>
      <c r="Q13" s="129"/>
      <c r="R13" s="110">
        <v>100</v>
      </c>
      <c r="S13" s="110"/>
      <c r="T13" s="111">
        <f>S13/R13</f>
        <v>0</v>
      </c>
      <c r="U13" s="128"/>
      <c r="V13" s="128"/>
      <c r="W13" s="129"/>
      <c r="X13" s="128"/>
      <c r="Y13" s="128"/>
      <c r="Z13" s="129"/>
      <c r="AA13" s="92">
        <f>S13</f>
        <v>0</v>
      </c>
      <c r="AB13" s="93">
        <f>T13</f>
        <v>0</v>
      </c>
    </row>
    <row r="14" spans="1:32" s="36" customFormat="1" ht="97.5" customHeight="1">
      <c r="A14" s="339"/>
      <c r="B14" s="305"/>
      <c r="C14" s="305"/>
      <c r="D14" s="328"/>
      <c r="E14" s="374"/>
      <c r="F14" s="325"/>
      <c r="G14" s="354"/>
      <c r="H14" s="134" t="s">
        <v>229</v>
      </c>
      <c r="I14" s="114">
        <v>9</v>
      </c>
      <c r="J14" s="147" t="s">
        <v>228</v>
      </c>
      <c r="K14" s="25"/>
      <c r="L14" s="37"/>
      <c r="M14" s="74" t="s">
        <v>284</v>
      </c>
      <c r="N14" s="74" t="s">
        <v>131</v>
      </c>
      <c r="O14" s="128"/>
      <c r="P14" s="128"/>
      <c r="Q14" s="129"/>
      <c r="R14" s="128"/>
      <c r="S14" s="128"/>
      <c r="T14" s="129"/>
      <c r="U14" s="128"/>
      <c r="V14" s="128"/>
      <c r="W14" s="129"/>
      <c r="X14" s="110">
        <v>100</v>
      </c>
      <c r="Y14" s="110"/>
      <c r="Z14" s="111">
        <f>Y14/X14</f>
        <v>0</v>
      </c>
      <c r="AA14" s="92">
        <f>Y14</f>
        <v>0</v>
      </c>
      <c r="AB14" s="93">
        <f>Z14</f>
        <v>0</v>
      </c>
    </row>
    <row r="15" spans="1:32" s="36" customFormat="1" ht="97.5" customHeight="1">
      <c r="A15" s="339"/>
      <c r="B15" s="305"/>
      <c r="C15" s="305"/>
      <c r="D15" s="329"/>
      <c r="E15" s="375"/>
      <c r="F15" s="326"/>
      <c r="G15" s="354"/>
      <c r="H15" s="134" t="s">
        <v>282</v>
      </c>
      <c r="I15" s="114">
        <v>10</v>
      </c>
      <c r="J15" s="87">
        <v>0</v>
      </c>
      <c r="K15" s="25"/>
      <c r="L15" s="37"/>
      <c r="M15" s="74" t="s">
        <v>284</v>
      </c>
      <c r="N15" s="74" t="s">
        <v>131</v>
      </c>
      <c r="O15" s="110">
        <v>25</v>
      </c>
      <c r="P15" s="110"/>
      <c r="Q15" s="111">
        <f>P15/O15</f>
        <v>0</v>
      </c>
      <c r="R15" s="110">
        <v>25</v>
      </c>
      <c r="S15" s="110"/>
      <c r="T15" s="111">
        <f>S15/R15</f>
        <v>0</v>
      </c>
      <c r="U15" s="110">
        <v>25</v>
      </c>
      <c r="V15" s="110"/>
      <c r="W15" s="111">
        <f>V15/U15</f>
        <v>0</v>
      </c>
      <c r="X15" s="110">
        <v>25</v>
      </c>
      <c r="Y15" s="110"/>
      <c r="Z15" s="111">
        <f>Y15/X15</f>
        <v>0</v>
      </c>
      <c r="AA15" s="92">
        <f>Y15+V15+S15+P15</f>
        <v>0</v>
      </c>
      <c r="AB15" s="93">
        <f>(Y15+V15+S15+P15)/(X15+U15+R15+O15)</f>
        <v>0</v>
      </c>
    </row>
    <row r="16" spans="1:32" s="36" customFormat="1" ht="97.5" customHeight="1">
      <c r="A16" s="339"/>
      <c r="B16" s="305"/>
      <c r="C16" s="305"/>
      <c r="D16" s="327">
        <v>3</v>
      </c>
      <c r="E16" s="373" t="s">
        <v>315</v>
      </c>
      <c r="F16" s="324">
        <v>1870</v>
      </c>
      <c r="G16" s="354"/>
      <c r="H16" s="134" t="s">
        <v>221</v>
      </c>
      <c r="I16" s="114">
        <v>11</v>
      </c>
      <c r="J16" s="87">
        <v>4000</v>
      </c>
      <c r="K16" s="25"/>
      <c r="L16" s="37"/>
      <c r="M16" s="74" t="s">
        <v>284</v>
      </c>
      <c r="N16" s="74" t="s">
        <v>131</v>
      </c>
      <c r="O16" s="130"/>
      <c r="P16" s="128"/>
      <c r="Q16" s="129"/>
      <c r="R16" s="110">
        <v>100</v>
      </c>
      <c r="S16" s="110"/>
      <c r="T16" s="111">
        <f>S16/R16</f>
        <v>0</v>
      </c>
      <c r="U16" s="128"/>
      <c r="V16" s="128"/>
      <c r="W16" s="129"/>
      <c r="X16" s="128"/>
      <c r="Y16" s="128"/>
      <c r="Z16" s="129"/>
      <c r="AA16" s="92">
        <f>S16</f>
        <v>0</v>
      </c>
      <c r="AB16" s="93">
        <f>T16</f>
        <v>0</v>
      </c>
    </row>
    <row r="17" spans="1:28" s="36" customFormat="1" ht="97.5" customHeight="1">
      <c r="A17" s="339"/>
      <c r="B17" s="305"/>
      <c r="C17" s="305"/>
      <c r="D17" s="328"/>
      <c r="E17" s="374"/>
      <c r="F17" s="325"/>
      <c r="G17" s="354"/>
      <c r="H17" s="134" t="s">
        <v>222</v>
      </c>
      <c r="I17" s="114">
        <v>12</v>
      </c>
      <c r="J17" s="87">
        <v>2000</v>
      </c>
      <c r="K17" s="25"/>
      <c r="L17" s="37"/>
      <c r="M17" s="74" t="s">
        <v>284</v>
      </c>
      <c r="N17" s="74" t="s">
        <v>131</v>
      </c>
      <c r="O17" s="128"/>
      <c r="P17" s="128"/>
      <c r="Q17" s="129"/>
      <c r="R17" s="110">
        <v>100</v>
      </c>
      <c r="S17" s="110"/>
      <c r="T17" s="111">
        <f>S17/R17</f>
        <v>0</v>
      </c>
      <c r="U17" s="128"/>
      <c r="V17" s="128"/>
      <c r="W17" s="129"/>
      <c r="X17" s="128"/>
      <c r="Y17" s="128"/>
      <c r="Z17" s="129"/>
      <c r="AA17" s="92">
        <f>S17</f>
        <v>0</v>
      </c>
      <c r="AB17" s="93">
        <f>T17</f>
        <v>0</v>
      </c>
    </row>
    <row r="18" spans="1:28" s="36" customFormat="1" ht="97.5" customHeight="1">
      <c r="A18" s="339"/>
      <c r="B18" s="305"/>
      <c r="C18" s="305"/>
      <c r="D18" s="328"/>
      <c r="E18" s="374"/>
      <c r="F18" s="325"/>
      <c r="G18" s="354"/>
      <c r="H18" s="134" t="s">
        <v>223</v>
      </c>
      <c r="I18" s="114">
        <v>13</v>
      </c>
      <c r="J18" s="147" t="s">
        <v>224</v>
      </c>
      <c r="K18" s="25"/>
      <c r="L18" s="37"/>
      <c r="M18" s="74" t="s">
        <v>284</v>
      </c>
      <c r="N18" s="74" t="s">
        <v>131</v>
      </c>
      <c r="O18" s="110">
        <v>100</v>
      </c>
      <c r="P18" s="110"/>
      <c r="Q18" s="111">
        <f>P18/O18</f>
        <v>0</v>
      </c>
      <c r="R18" s="128"/>
      <c r="S18" s="128"/>
      <c r="T18" s="129"/>
      <c r="U18" s="128"/>
      <c r="V18" s="128"/>
      <c r="W18" s="129"/>
      <c r="X18" s="128"/>
      <c r="Y18" s="128"/>
      <c r="Z18" s="129"/>
      <c r="AA18" s="92">
        <f>P18</f>
        <v>0</v>
      </c>
      <c r="AB18" s="93">
        <f>Q18</f>
        <v>0</v>
      </c>
    </row>
    <row r="19" spans="1:28" s="36" customFormat="1" ht="97.5" customHeight="1">
      <c r="A19" s="339"/>
      <c r="B19" s="305"/>
      <c r="C19" s="305"/>
      <c r="D19" s="328"/>
      <c r="E19" s="374"/>
      <c r="F19" s="325"/>
      <c r="G19" s="354"/>
      <c r="H19" s="134" t="s">
        <v>225</v>
      </c>
      <c r="I19" s="114">
        <v>14</v>
      </c>
      <c r="J19" s="147" t="s">
        <v>224</v>
      </c>
      <c r="K19" s="25"/>
      <c r="L19" s="37"/>
      <c r="M19" s="74" t="s">
        <v>284</v>
      </c>
      <c r="N19" s="74" t="s">
        <v>131</v>
      </c>
      <c r="O19" s="128"/>
      <c r="P19" s="128"/>
      <c r="Q19" s="129"/>
      <c r="R19" s="110">
        <v>100</v>
      </c>
      <c r="S19" s="110"/>
      <c r="T19" s="111">
        <f>S19/R19</f>
        <v>0</v>
      </c>
      <c r="U19" s="128"/>
      <c r="V19" s="128"/>
      <c r="W19" s="129"/>
      <c r="X19" s="128"/>
      <c r="Y19" s="128"/>
      <c r="Z19" s="129"/>
      <c r="AA19" s="92">
        <f>S19</f>
        <v>0</v>
      </c>
      <c r="AB19" s="93">
        <f>T19</f>
        <v>0</v>
      </c>
    </row>
    <row r="20" spans="1:28" s="36" customFormat="1" ht="97.5" customHeight="1">
      <c r="A20" s="339"/>
      <c r="B20" s="305"/>
      <c r="C20" s="305"/>
      <c r="D20" s="329"/>
      <c r="E20" s="375"/>
      <c r="F20" s="326"/>
      <c r="G20" s="354"/>
      <c r="H20" s="134" t="s">
        <v>226</v>
      </c>
      <c r="I20" s="114">
        <v>15</v>
      </c>
      <c r="J20" s="147" t="s">
        <v>224</v>
      </c>
      <c r="K20" s="25"/>
      <c r="L20" s="37"/>
      <c r="M20" s="74" t="s">
        <v>284</v>
      </c>
      <c r="N20" s="74" t="s">
        <v>131</v>
      </c>
      <c r="O20" s="128"/>
      <c r="P20" s="128"/>
      <c r="Q20" s="129"/>
      <c r="R20" s="128"/>
      <c r="S20" s="128"/>
      <c r="T20" s="129"/>
      <c r="U20" s="128"/>
      <c r="V20" s="128"/>
      <c r="W20" s="129"/>
      <c r="X20" s="110">
        <v>100</v>
      </c>
      <c r="Y20" s="110"/>
      <c r="Z20" s="111">
        <f>Y20/X20</f>
        <v>0</v>
      </c>
      <c r="AA20" s="92">
        <f>Y20</f>
        <v>0</v>
      </c>
      <c r="AB20" s="93">
        <f>Z20</f>
        <v>0</v>
      </c>
    </row>
    <row r="21" spans="1:28" s="36" customFormat="1" ht="97.5" customHeight="1">
      <c r="A21" s="339"/>
      <c r="B21" s="133"/>
      <c r="C21" s="306"/>
      <c r="D21" s="84">
        <v>4</v>
      </c>
      <c r="E21" s="113" t="s">
        <v>316</v>
      </c>
      <c r="F21" s="83">
        <v>30</v>
      </c>
      <c r="G21" s="355"/>
      <c r="H21" s="134" t="s">
        <v>342</v>
      </c>
      <c r="I21" s="114">
        <v>16</v>
      </c>
      <c r="J21" s="87">
        <v>15000</v>
      </c>
      <c r="K21" s="25"/>
      <c r="L21" s="37"/>
      <c r="M21" s="74" t="s">
        <v>284</v>
      </c>
      <c r="N21" s="74" t="s">
        <v>131</v>
      </c>
      <c r="O21" s="90">
        <v>25</v>
      </c>
      <c r="P21" s="90"/>
      <c r="Q21" s="91">
        <f t="shared" ref="Q21" si="0">P21/O21</f>
        <v>0</v>
      </c>
      <c r="R21" s="90">
        <v>25</v>
      </c>
      <c r="S21" s="90"/>
      <c r="T21" s="91">
        <f t="shared" ref="T21" si="1">S21/R21</f>
        <v>0</v>
      </c>
      <c r="U21" s="90">
        <v>25</v>
      </c>
      <c r="V21" s="90"/>
      <c r="W21" s="91">
        <f t="shared" ref="W21" si="2">V21/U21</f>
        <v>0</v>
      </c>
      <c r="X21" s="90">
        <v>25</v>
      </c>
      <c r="Y21" s="90"/>
      <c r="Z21" s="91">
        <f t="shared" ref="Z21" si="3">Y21/X21</f>
        <v>0</v>
      </c>
      <c r="AA21" s="92">
        <f t="shared" ref="AA21" si="4">Y21+V21+S21+P21</f>
        <v>0</v>
      </c>
      <c r="AB21" s="93">
        <f t="shared" ref="AB21" si="5">(Y21+V21+S21+P21)/(X21+U21+R21+O21)</f>
        <v>0</v>
      </c>
    </row>
    <row r="22" spans="1:28" s="36" customFormat="1" ht="97.5" customHeight="1">
      <c r="A22" s="339"/>
      <c r="B22" s="381" t="s">
        <v>90</v>
      </c>
      <c r="C22" s="307">
        <v>7.0000000000000007E-2</v>
      </c>
      <c r="D22" s="108">
        <v>5</v>
      </c>
      <c r="E22" s="123" t="s">
        <v>285</v>
      </c>
      <c r="F22" s="83">
        <v>5</v>
      </c>
      <c r="G22" s="353" t="s">
        <v>127</v>
      </c>
      <c r="H22" s="135" t="s">
        <v>184</v>
      </c>
      <c r="I22" s="114">
        <v>17</v>
      </c>
      <c r="J22" s="87">
        <v>0</v>
      </c>
      <c r="K22" s="25"/>
      <c r="L22" s="37"/>
      <c r="M22" s="74" t="s">
        <v>284</v>
      </c>
      <c r="N22" s="74" t="s">
        <v>131</v>
      </c>
      <c r="O22" s="90">
        <v>25</v>
      </c>
      <c r="P22" s="90"/>
      <c r="Q22" s="91">
        <f t="shared" ref="Q22" si="6">P22/O22</f>
        <v>0</v>
      </c>
      <c r="R22" s="90">
        <v>25</v>
      </c>
      <c r="S22" s="90"/>
      <c r="T22" s="91">
        <f t="shared" ref="T22" si="7">S22/R22</f>
        <v>0</v>
      </c>
      <c r="U22" s="90">
        <v>25</v>
      </c>
      <c r="V22" s="90"/>
      <c r="W22" s="91">
        <f t="shared" ref="W22" si="8">V22/U22</f>
        <v>0</v>
      </c>
      <c r="X22" s="90">
        <v>25</v>
      </c>
      <c r="Y22" s="90"/>
      <c r="Z22" s="91">
        <f t="shared" ref="Z22" si="9">Y22/X22</f>
        <v>0</v>
      </c>
      <c r="AA22" s="92">
        <f>Y22+V22+S22+P22</f>
        <v>0</v>
      </c>
      <c r="AB22" s="93">
        <f>(Y22+V22+S22+P22)/(X22+U22+R22+O22)</f>
        <v>0</v>
      </c>
    </row>
    <row r="23" spans="1:28" s="36" customFormat="1" ht="97.5" customHeight="1">
      <c r="A23" s="339"/>
      <c r="B23" s="381"/>
      <c r="C23" s="308"/>
      <c r="D23" s="73">
        <v>6</v>
      </c>
      <c r="E23" s="124" t="s">
        <v>78</v>
      </c>
      <c r="F23" s="81">
        <v>5</v>
      </c>
      <c r="G23" s="355"/>
      <c r="H23" s="135" t="s">
        <v>185</v>
      </c>
      <c r="I23" s="114">
        <v>18</v>
      </c>
      <c r="J23" s="87">
        <v>0</v>
      </c>
      <c r="K23" s="25"/>
      <c r="L23" s="37"/>
      <c r="M23" s="74" t="s">
        <v>284</v>
      </c>
      <c r="N23" s="74" t="s">
        <v>131</v>
      </c>
      <c r="O23" s="90">
        <v>25</v>
      </c>
      <c r="P23" s="90"/>
      <c r="Q23" s="91">
        <f t="shared" ref="Q23:Q77" si="10">P23/O23</f>
        <v>0</v>
      </c>
      <c r="R23" s="90">
        <v>25</v>
      </c>
      <c r="S23" s="90"/>
      <c r="T23" s="91">
        <f t="shared" ref="T23:T83" si="11">S23/R23</f>
        <v>0</v>
      </c>
      <c r="U23" s="90">
        <v>25</v>
      </c>
      <c r="V23" s="90"/>
      <c r="W23" s="91">
        <f t="shared" ref="W23:W79" si="12">V23/U23</f>
        <v>0</v>
      </c>
      <c r="X23" s="90">
        <v>25</v>
      </c>
      <c r="Y23" s="90"/>
      <c r="Z23" s="91">
        <f t="shared" ref="Z23:Z77" si="13">Y23/X23</f>
        <v>0</v>
      </c>
      <c r="AA23" s="92">
        <f t="shared" ref="AA23:AA77" si="14">Y23+V23+S23+P23</f>
        <v>0</v>
      </c>
      <c r="AB23" s="93">
        <f t="shared" ref="AB23:AB77" si="15">(Y23+V23+S23+P23)/(X23+U23+R23+O23)</f>
        <v>0</v>
      </c>
    </row>
    <row r="24" spans="1:28" s="36" customFormat="1" ht="97.5" customHeight="1">
      <c r="A24" s="339"/>
      <c r="B24" s="381"/>
      <c r="C24" s="308"/>
      <c r="D24" s="327">
        <v>7</v>
      </c>
      <c r="E24" s="379" t="s">
        <v>251</v>
      </c>
      <c r="F24" s="324">
        <v>4</v>
      </c>
      <c r="G24" s="353" t="s">
        <v>302</v>
      </c>
      <c r="H24" s="135" t="s">
        <v>252</v>
      </c>
      <c r="I24" s="114">
        <v>19</v>
      </c>
      <c r="J24" s="147" t="s">
        <v>343</v>
      </c>
      <c r="K24" s="25"/>
      <c r="L24" s="37"/>
      <c r="M24" s="74" t="s">
        <v>284</v>
      </c>
      <c r="N24" s="74" t="s">
        <v>131</v>
      </c>
      <c r="O24" s="128"/>
      <c r="P24" s="128"/>
      <c r="Q24" s="129"/>
      <c r="R24" s="128"/>
      <c r="S24" s="128"/>
      <c r="T24" s="129"/>
      <c r="U24" s="110">
        <v>25</v>
      </c>
      <c r="V24" s="111"/>
      <c r="W24" s="111">
        <f>V24/U24</f>
        <v>0</v>
      </c>
      <c r="X24" s="110">
        <v>75</v>
      </c>
      <c r="Y24" s="110"/>
      <c r="Z24" s="111">
        <f>Y24/X24</f>
        <v>0</v>
      </c>
      <c r="AA24" s="132">
        <f>Y24+V24</f>
        <v>0</v>
      </c>
      <c r="AB24" s="93">
        <f>(Y24+V24)/(X24+U24)</f>
        <v>0</v>
      </c>
    </row>
    <row r="25" spans="1:28" s="36" customFormat="1" ht="97.5" customHeight="1">
      <c r="A25" s="339"/>
      <c r="B25" s="381"/>
      <c r="C25" s="308"/>
      <c r="D25" s="328"/>
      <c r="E25" s="380"/>
      <c r="F25" s="325"/>
      <c r="G25" s="354"/>
      <c r="H25" s="135" t="s">
        <v>253</v>
      </c>
      <c r="I25" s="114">
        <v>20</v>
      </c>
      <c r="J25" s="147" t="s">
        <v>344</v>
      </c>
      <c r="K25" s="25"/>
      <c r="L25" s="37"/>
      <c r="M25" s="74" t="s">
        <v>284</v>
      </c>
      <c r="N25" s="74" t="s">
        <v>131</v>
      </c>
      <c r="O25" s="128"/>
      <c r="P25" s="128"/>
      <c r="Q25" s="129"/>
      <c r="R25" s="128"/>
      <c r="S25" s="128"/>
      <c r="T25" s="129"/>
      <c r="U25" s="110">
        <v>25</v>
      </c>
      <c r="V25" s="111"/>
      <c r="W25" s="111">
        <f t="shared" ref="W25" si="16">V25/U25</f>
        <v>0</v>
      </c>
      <c r="X25" s="110">
        <v>75</v>
      </c>
      <c r="Y25" s="110"/>
      <c r="Z25" s="111">
        <f t="shared" ref="Z25" si="17">Y25/X25</f>
        <v>0</v>
      </c>
      <c r="AA25" s="132">
        <f t="shared" ref="AA25" si="18">Y25+V25</f>
        <v>0</v>
      </c>
      <c r="AB25" s="93">
        <f t="shared" ref="AB25" si="19">(Y25+V25)/(X25+U25)</f>
        <v>0</v>
      </c>
    </row>
    <row r="26" spans="1:28" s="36" customFormat="1" ht="97.5" customHeight="1">
      <c r="A26" s="339"/>
      <c r="B26" s="381"/>
      <c r="C26" s="308"/>
      <c r="D26" s="328"/>
      <c r="E26" s="380"/>
      <c r="F26" s="325"/>
      <c r="G26" s="354"/>
      <c r="H26" s="135" t="s">
        <v>254</v>
      </c>
      <c r="I26" s="114">
        <v>21</v>
      </c>
      <c r="J26" s="147" t="s">
        <v>345</v>
      </c>
      <c r="K26" s="25"/>
      <c r="L26" s="37"/>
      <c r="M26" s="74" t="s">
        <v>284</v>
      </c>
      <c r="N26" s="74" t="s">
        <v>131</v>
      </c>
      <c r="O26" s="128"/>
      <c r="P26" s="128"/>
      <c r="Q26" s="129"/>
      <c r="R26" s="128"/>
      <c r="S26" s="128"/>
      <c r="T26" s="129"/>
      <c r="U26" s="110">
        <v>25</v>
      </c>
      <c r="V26" s="111"/>
      <c r="W26" s="111">
        <f>V26/U26</f>
        <v>0</v>
      </c>
      <c r="X26" s="110">
        <v>75</v>
      </c>
      <c r="Y26" s="110"/>
      <c r="Z26" s="111">
        <f>Y26/X26</f>
        <v>0</v>
      </c>
      <c r="AA26" s="132">
        <f>Y26+V26</f>
        <v>0</v>
      </c>
      <c r="AB26" s="93">
        <f>(Y26+V26)/(X26+U26)</f>
        <v>0</v>
      </c>
    </row>
    <row r="27" spans="1:28" s="36" customFormat="1" ht="97.5" customHeight="1">
      <c r="A27" s="339"/>
      <c r="B27" s="381"/>
      <c r="C27" s="308"/>
      <c r="D27" s="329"/>
      <c r="E27" s="395"/>
      <c r="F27" s="326"/>
      <c r="G27" s="355"/>
      <c r="H27" s="135" t="s">
        <v>113</v>
      </c>
      <c r="I27" s="114">
        <v>22</v>
      </c>
      <c r="J27" s="87">
        <v>0</v>
      </c>
      <c r="K27" s="25"/>
      <c r="L27" s="37"/>
      <c r="M27" s="74" t="s">
        <v>284</v>
      </c>
      <c r="N27" s="74" t="s">
        <v>131</v>
      </c>
      <c r="O27" s="128"/>
      <c r="P27" s="128"/>
      <c r="Q27" s="129"/>
      <c r="R27" s="128"/>
      <c r="S27" s="128"/>
      <c r="T27" s="129"/>
      <c r="U27" s="110">
        <v>25</v>
      </c>
      <c r="V27" s="111"/>
      <c r="W27" s="111">
        <f t="shared" ref="W27:W31" si="20">V27/U27</f>
        <v>0</v>
      </c>
      <c r="X27" s="110">
        <v>75</v>
      </c>
      <c r="Y27" s="110"/>
      <c r="Z27" s="111">
        <f t="shared" ref="Z27:Z31" si="21">Y27/X27</f>
        <v>0</v>
      </c>
      <c r="AA27" s="132">
        <f t="shared" ref="AA27" si="22">Y27+V27</f>
        <v>0</v>
      </c>
      <c r="AB27" s="93">
        <f t="shared" ref="AB27" si="23">(Y27+V27)/(X27+U27)</f>
        <v>0</v>
      </c>
    </row>
    <row r="28" spans="1:28" s="36" customFormat="1" ht="97.5" customHeight="1">
      <c r="A28" s="339"/>
      <c r="B28" s="381"/>
      <c r="C28" s="308"/>
      <c r="D28" s="327">
        <v>8</v>
      </c>
      <c r="E28" s="379" t="s">
        <v>255</v>
      </c>
      <c r="F28" s="324">
        <v>9</v>
      </c>
      <c r="G28" s="353" t="s">
        <v>302</v>
      </c>
      <c r="H28" s="135" t="s">
        <v>256</v>
      </c>
      <c r="I28" s="114">
        <v>23</v>
      </c>
      <c r="J28" s="87">
        <v>0</v>
      </c>
      <c r="K28" s="25"/>
      <c r="L28" s="37"/>
      <c r="M28" s="74" t="s">
        <v>284</v>
      </c>
      <c r="N28" s="74" t="s">
        <v>131</v>
      </c>
      <c r="O28" s="90">
        <v>25</v>
      </c>
      <c r="P28" s="90"/>
      <c r="Q28" s="91">
        <f t="shared" ref="Q28:Q31" si="24">P28/O28</f>
        <v>0</v>
      </c>
      <c r="R28" s="90">
        <v>25</v>
      </c>
      <c r="S28" s="90"/>
      <c r="T28" s="91">
        <f t="shared" ref="T28:T31" si="25">S28/R28</f>
        <v>0</v>
      </c>
      <c r="U28" s="90">
        <v>25</v>
      </c>
      <c r="V28" s="90"/>
      <c r="W28" s="91">
        <f t="shared" si="20"/>
        <v>0</v>
      </c>
      <c r="X28" s="90">
        <v>25</v>
      </c>
      <c r="Y28" s="90"/>
      <c r="Z28" s="91">
        <f t="shared" si="21"/>
        <v>0</v>
      </c>
      <c r="AA28" s="92">
        <f t="shared" ref="AA28:AA30" si="26">Y28+V28+S28+P28</f>
        <v>0</v>
      </c>
      <c r="AB28" s="93">
        <f t="shared" ref="AB28:AB30" si="27">(Y28+V28+S28+P28)/(X28+U28+R28+O28)</f>
        <v>0</v>
      </c>
    </row>
    <row r="29" spans="1:28" s="36" customFormat="1" ht="97.5" customHeight="1">
      <c r="A29" s="339"/>
      <c r="B29" s="381"/>
      <c r="C29" s="308"/>
      <c r="D29" s="328"/>
      <c r="E29" s="380"/>
      <c r="F29" s="325"/>
      <c r="G29" s="354"/>
      <c r="H29" s="135" t="s">
        <v>257</v>
      </c>
      <c r="I29" s="114">
        <v>24</v>
      </c>
      <c r="J29" s="87">
        <v>0</v>
      </c>
      <c r="K29" s="25"/>
      <c r="L29" s="37"/>
      <c r="M29" s="74" t="s">
        <v>284</v>
      </c>
      <c r="N29" s="74" t="s">
        <v>131</v>
      </c>
      <c r="O29" s="90">
        <v>25</v>
      </c>
      <c r="P29" s="90"/>
      <c r="Q29" s="91">
        <f t="shared" si="24"/>
        <v>0</v>
      </c>
      <c r="R29" s="90">
        <v>25</v>
      </c>
      <c r="S29" s="90"/>
      <c r="T29" s="91">
        <f t="shared" si="25"/>
        <v>0</v>
      </c>
      <c r="U29" s="90">
        <v>25</v>
      </c>
      <c r="V29" s="90"/>
      <c r="W29" s="91">
        <f t="shared" si="20"/>
        <v>0</v>
      </c>
      <c r="X29" s="90">
        <v>25</v>
      </c>
      <c r="Y29" s="90"/>
      <c r="Z29" s="91">
        <f t="shared" si="21"/>
        <v>0</v>
      </c>
      <c r="AA29" s="92">
        <f t="shared" si="26"/>
        <v>0</v>
      </c>
      <c r="AB29" s="93">
        <f t="shared" si="27"/>
        <v>0</v>
      </c>
    </row>
    <row r="30" spans="1:28" s="36" customFormat="1" ht="97.5" customHeight="1">
      <c r="A30" s="339"/>
      <c r="B30" s="381"/>
      <c r="C30" s="308"/>
      <c r="D30" s="328"/>
      <c r="E30" s="380"/>
      <c r="F30" s="325"/>
      <c r="G30" s="354"/>
      <c r="H30" s="135" t="s">
        <v>258</v>
      </c>
      <c r="I30" s="114">
        <v>25</v>
      </c>
      <c r="J30" s="87">
        <v>0</v>
      </c>
      <c r="K30" s="25"/>
      <c r="L30" s="37"/>
      <c r="M30" s="74" t="s">
        <v>284</v>
      </c>
      <c r="N30" s="74" t="s">
        <v>131</v>
      </c>
      <c r="O30" s="90">
        <v>25</v>
      </c>
      <c r="P30" s="90"/>
      <c r="Q30" s="91">
        <f t="shared" si="24"/>
        <v>0</v>
      </c>
      <c r="R30" s="90">
        <v>25</v>
      </c>
      <c r="S30" s="90"/>
      <c r="T30" s="91">
        <f t="shared" si="25"/>
        <v>0</v>
      </c>
      <c r="U30" s="90">
        <v>25</v>
      </c>
      <c r="V30" s="90"/>
      <c r="W30" s="91">
        <f t="shared" si="20"/>
        <v>0</v>
      </c>
      <c r="X30" s="90">
        <v>25</v>
      </c>
      <c r="Y30" s="90"/>
      <c r="Z30" s="91">
        <f t="shared" si="21"/>
        <v>0</v>
      </c>
      <c r="AA30" s="92">
        <f t="shared" si="26"/>
        <v>0</v>
      </c>
      <c r="AB30" s="93">
        <f t="shared" si="27"/>
        <v>0</v>
      </c>
    </row>
    <row r="31" spans="1:28" s="36" customFormat="1" ht="97.5" customHeight="1">
      <c r="A31" s="339"/>
      <c r="B31" s="381"/>
      <c r="C31" s="308"/>
      <c r="D31" s="329"/>
      <c r="E31" s="380"/>
      <c r="F31" s="326"/>
      <c r="G31" s="355"/>
      <c r="H31" s="135" t="s">
        <v>259</v>
      </c>
      <c r="I31" s="114">
        <v>26</v>
      </c>
      <c r="J31" s="87">
        <v>0</v>
      </c>
      <c r="K31" s="25"/>
      <c r="L31" s="37"/>
      <c r="M31" s="74" t="s">
        <v>284</v>
      </c>
      <c r="N31" s="74" t="s">
        <v>131</v>
      </c>
      <c r="O31" s="111">
        <v>0.3</v>
      </c>
      <c r="P31" s="110"/>
      <c r="Q31" s="91">
        <f t="shared" si="24"/>
        <v>0</v>
      </c>
      <c r="R31" s="111">
        <v>0.3</v>
      </c>
      <c r="S31" s="110"/>
      <c r="T31" s="91">
        <f t="shared" si="25"/>
        <v>0</v>
      </c>
      <c r="U31" s="111">
        <v>0.15</v>
      </c>
      <c r="V31" s="110"/>
      <c r="W31" s="91">
        <f t="shared" si="20"/>
        <v>0</v>
      </c>
      <c r="X31" s="111">
        <v>0.25</v>
      </c>
      <c r="Y31" s="110"/>
      <c r="Z31" s="91">
        <f t="shared" si="21"/>
        <v>0</v>
      </c>
      <c r="AA31" s="92">
        <f t="shared" ref="AA31" si="28">Y31+V31+S31+P31</f>
        <v>0</v>
      </c>
      <c r="AB31" s="93">
        <f t="shared" ref="AB31" si="29">(Y31+V31+S31+P31)/(X31+U31+R31+O31)</f>
        <v>0</v>
      </c>
    </row>
    <row r="32" spans="1:28" s="36" customFormat="1" ht="97.5" customHeight="1">
      <c r="A32" s="339"/>
      <c r="B32" s="381"/>
      <c r="C32" s="308"/>
      <c r="D32" s="327">
        <v>9</v>
      </c>
      <c r="E32" s="357" t="s">
        <v>190</v>
      </c>
      <c r="F32" s="340">
        <v>0.75</v>
      </c>
      <c r="G32" s="353" t="s">
        <v>169</v>
      </c>
      <c r="H32" s="135" t="s">
        <v>191</v>
      </c>
      <c r="I32" s="114">
        <v>27</v>
      </c>
      <c r="J32" s="87">
        <v>0</v>
      </c>
      <c r="K32" s="25"/>
      <c r="L32" s="37"/>
      <c r="M32" s="74" t="s">
        <v>330</v>
      </c>
      <c r="N32" s="74" t="s">
        <v>131</v>
      </c>
      <c r="O32" s="90">
        <v>25</v>
      </c>
      <c r="P32" s="90"/>
      <c r="Q32" s="91">
        <f t="shared" si="10"/>
        <v>0</v>
      </c>
      <c r="R32" s="90">
        <v>25</v>
      </c>
      <c r="S32" s="90"/>
      <c r="T32" s="91">
        <f t="shared" si="11"/>
        <v>0</v>
      </c>
      <c r="U32" s="90">
        <v>25</v>
      </c>
      <c r="V32" s="90"/>
      <c r="W32" s="91">
        <f t="shared" si="12"/>
        <v>0</v>
      </c>
      <c r="X32" s="90">
        <v>25</v>
      </c>
      <c r="Y32" s="90"/>
      <c r="Z32" s="91">
        <f t="shared" si="13"/>
        <v>0</v>
      </c>
      <c r="AA32" s="92">
        <f t="shared" si="14"/>
        <v>0</v>
      </c>
      <c r="AB32" s="93">
        <f t="shared" si="15"/>
        <v>0</v>
      </c>
    </row>
    <row r="33" spans="1:28" s="36" customFormat="1" ht="97.5" customHeight="1">
      <c r="A33" s="339"/>
      <c r="B33" s="381"/>
      <c r="C33" s="308"/>
      <c r="D33" s="328"/>
      <c r="E33" s="358"/>
      <c r="F33" s="341"/>
      <c r="G33" s="354"/>
      <c r="H33" s="135" t="s">
        <v>193</v>
      </c>
      <c r="I33" s="114">
        <v>28</v>
      </c>
      <c r="J33" s="87">
        <v>0</v>
      </c>
      <c r="K33" s="25"/>
      <c r="L33" s="37"/>
      <c r="M33" s="74" t="s">
        <v>330</v>
      </c>
      <c r="N33" s="74" t="s">
        <v>131</v>
      </c>
      <c r="O33" s="128"/>
      <c r="P33" s="128"/>
      <c r="Q33" s="129"/>
      <c r="R33" s="90">
        <v>50</v>
      </c>
      <c r="S33" s="90"/>
      <c r="T33" s="91">
        <f>S33/R33</f>
        <v>0</v>
      </c>
      <c r="U33" s="90">
        <v>50</v>
      </c>
      <c r="V33" s="90"/>
      <c r="W33" s="91">
        <f t="shared" si="12"/>
        <v>0</v>
      </c>
      <c r="X33" s="128"/>
      <c r="Y33" s="128"/>
      <c r="Z33" s="129"/>
      <c r="AA33" s="92">
        <f>V33+S33</f>
        <v>0</v>
      </c>
      <c r="AB33" s="93">
        <f>(V33+S33)/(U33+R33)</f>
        <v>0</v>
      </c>
    </row>
    <row r="34" spans="1:28" s="36" customFormat="1" ht="97.5" customHeight="1">
      <c r="A34" s="339"/>
      <c r="B34" s="381"/>
      <c r="C34" s="308"/>
      <c r="D34" s="328"/>
      <c r="E34" s="359"/>
      <c r="F34" s="341"/>
      <c r="G34" s="355"/>
      <c r="H34" s="135" t="s">
        <v>194</v>
      </c>
      <c r="I34" s="114">
        <v>29</v>
      </c>
      <c r="J34" s="87">
        <v>0</v>
      </c>
      <c r="K34" s="25"/>
      <c r="L34" s="37"/>
      <c r="M34" s="74" t="s">
        <v>330</v>
      </c>
      <c r="N34" s="74" t="s">
        <v>131</v>
      </c>
      <c r="O34" s="128"/>
      <c r="P34" s="128"/>
      <c r="Q34" s="129"/>
      <c r="R34" s="128"/>
      <c r="S34" s="128"/>
      <c r="T34" s="129"/>
      <c r="U34" s="90">
        <v>50</v>
      </c>
      <c r="V34" s="90"/>
      <c r="W34" s="91">
        <f t="shared" si="12"/>
        <v>0</v>
      </c>
      <c r="X34" s="90">
        <v>50</v>
      </c>
      <c r="Y34" s="90"/>
      <c r="Z34" s="91">
        <f>Y34/X34</f>
        <v>0</v>
      </c>
      <c r="AA34" s="92">
        <f>Y34+V34</f>
        <v>0</v>
      </c>
      <c r="AB34" s="93">
        <f>(Y34+V34)/(X34+U34)</f>
        <v>0</v>
      </c>
    </row>
    <row r="35" spans="1:28" s="36" customFormat="1" ht="97.5" customHeight="1">
      <c r="A35" s="339"/>
      <c r="B35" s="381"/>
      <c r="C35" s="308"/>
      <c r="D35" s="108">
        <v>10</v>
      </c>
      <c r="E35" s="123" t="s">
        <v>100</v>
      </c>
      <c r="F35" s="81">
        <v>1</v>
      </c>
      <c r="G35" s="112" t="s">
        <v>303</v>
      </c>
      <c r="H35" s="135" t="s">
        <v>260</v>
      </c>
      <c r="I35" s="114">
        <v>30</v>
      </c>
      <c r="J35" s="87">
        <v>3000</v>
      </c>
      <c r="K35" s="25"/>
      <c r="L35" s="37"/>
      <c r="M35" s="74" t="s">
        <v>284</v>
      </c>
      <c r="N35" s="74" t="s">
        <v>131</v>
      </c>
      <c r="O35" s="128"/>
      <c r="P35" s="128"/>
      <c r="Q35" s="129"/>
      <c r="R35" s="128"/>
      <c r="S35" s="128"/>
      <c r="T35" s="129"/>
      <c r="U35" s="110">
        <v>100</v>
      </c>
      <c r="V35" s="110"/>
      <c r="W35" s="91">
        <f t="shared" si="12"/>
        <v>0</v>
      </c>
      <c r="X35" s="128"/>
      <c r="Y35" s="128"/>
      <c r="Z35" s="129"/>
      <c r="AA35" s="92">
        <f>V35</f>
        <v>0</v>
      </c>
      <c r="AB35" s="93">
        <f>W35</f>
        <v>0</v>
      </c>
    </row>
    <row r="36" spans="1:28" s="36" customFormat="1" ht="97.5" customHeight="1">
      <c r="A36" s="339"/>
      <c r="B36" s="381"/>
      <c r="C36" s="308"/>
      <c r="D36" s="327">
        <v>11</v>
      </c>
      <c r="E36" s="357" t="s">
        <v>103</v>
      </c>
      <c r="F36" s="324">
        <v>5</v>
      </c>
      <c r="G36" s="353" t="s">
        <v>127</v>
      </c>
      <c r="H36" s="135" t="s">
        <v>306</v>
      </c>
      <c r="I36" s="114">
        <v>31</v>
      </c>
      <c r="J36" s="147" t="s">
        <v>347</v>
      </c>
      <c r="K36" s="25"/>
      <c r="L36" s="37"/>
      <c r="M36" s="74" t="s">
        <v>284</v>
      </c>
      <c r="N36" s="74" t="s">
        <v>131</v>
      </c>
      <c r="O36" s="90">
        <v>25</v>
      </c>
      <c r="P36" s="90"/>
      <c r="Q36" s="91">
        <f t="shared" si="10"/>
        <v>0</v>
      </c>
      <c r="R36" s="90">
        <v>25</v>
      </c>
      <c r="S36" s="90"/>
      <c r="T36" s="91">
        <f t="shared" si="11"/>
        <v>0</v>
      </c>
      <c r="U36" s="90">
        <v>25</v>
      </c>
      <c r="V36" s="90"/>
      <c r="W36" s="91">
        <f t="shared" si="12"/>
        <v>0</v>
      </c>
      <c r="X36" s="90">
        <v>25</v>
      </c>
      <c r="Y36" s="90"/>
      <c r="Z36" s="91">
        <f t="shared" si="13"/>
        <v>0</v>
      </c>
      <c r="AA36" s="92">
        <f t="shared" si="14"/>
        <v>0</v>
      </c>
      <c r="AB36" s="93">
        <f t="shared" si="15"/>
        <v>0</v>
      </c>
    </row>
    <row r="37" spans="1:28" s="36" customFormat="1" ht="97.5" customHeight="1">
      <c r="A37" s="339"/>
      <c r="B37" s="381"/>
      <c r="C37" s="308"/>
      <c r="D37" s="328"/>
      <c r="E37" s="358"/>
      <c r="F37" s="325"/>
      <c r="G37" s="354"/>
      <c r="H37" s="135" t="s">
        <v>304</v>
      </c>
      <c r="I37" s="114">
        <v>32</v>
      </c>
      <c r="J37" s="87">
        <v>15000</v>
      </c>
      <c r="K37" s="25"/>
      <c r="L37" s="37"/>
      <c r="M37" s="74" t="s">
        <v>284</v>
      </c>
      <c r="N37" s="74" t="s">
        <v>131</v>
      </c>
      <c r="O37" s="128"/>
      <c r="P37" s="128"/>
      <c r="Q37" s="129"/>
      <c r="R37" s="90">
        <v>100</v>
      </c>
      <c r="S37" s="90"/>
      <c r="T37" s="91">
        <f t="shared" si="11"/>
        <v>0</v>
      </c>
      <c r="U37" s="128"/>
      <c r="V37" s="128"/>
      <c r="W37" s="129"/>
      <c r="X37" s="128"/>
      <c r="Y37" s="128"/>
      <c r="Z37" s="129"/>
      <c r="AA37" s="92">
        <f>S37</f>
        <v>0</v>
      </c>
      <c r="AB37" s="93">
        <f>T37</f>
        <v>0</v>
      </c>
    </row>
    <row r="38" spans="1:28" s="36" customFormat="1" ht="97.5" customHeight="1">
      <c r="A38" s="339"/>
      <c r="B38" s="381"/>
      <c r="C38" s="308"/>
      <c r="D38" s="328"/>
      <c r="E38" s="358"/>
      <c r="F38" s="325"/>
      <c r="G38" s="354"/>
      <c r="H38" s="135" t="s">
        <v>186</v>
      </c>
      <c r="I38" s="114">
        <v>33</v>
      </c>
      <c r="J38" s="87">
        <v>60000</v>
      </c>
      <c r="K38" s="25"/>
      <c r="L38" s="37"/>
      <c r="M38" s="74" t="s">
        <v>284</v>
      </c>
      <c r="N38" s="74" t="s">
        <v>131</v>
      </c>
      <c r="O38" s="90">
        <v>25</v>
      </c>
      <c r="P38" s="90"/>
      <c r="Q38" s="91">
        <f t="shared" si="10"/>
        <v>0</v>
      </c>
      <c r="R38" s="90">
        <v>25</v>
      </c>
      <c r="S38" s="90"/>
      <c r="T38" s="91">
        <f t="shared" si="11"/>
        <v>0</v>
      </c>
      <c r="U38" s="90">
        <v>25</v>
      </c>
      <c r="V38" s="90"/>
      <c r="W38" s="91">
        <f t="shared" si="12"/>
        <v>0</v>
      </c>
      <c r="X38" s="90">
        <v>25</v>
      </c>
      <c r="Y38" s="90"/>
      <c r="Z38" s="91">
        <f t="shared" si="13"/>
        <v>0</v>
      </c>
      <c r="AA38" s="92">
        <f t="shared" si="14"/>
        <v>0</v>
      </c>
      <c r="AB38" s="93">
        <f t="shared" si="15"/>
        <v>0</v>
      </c>
    </row>
    <row r="39" spans="1:28" s="36" customFormat="1" ht="97.5" customHeight="1">
      <c r="A39" s="339"/>
      <c r="B39" s="381"/>
      <c r="C39" s="308"/>
      <c r="D39" s="328"/>
      <c r="E39" s="358"/>
      <c r="F39" s="325"/>
      <c r="G39" s="354"/>
      <c r="H39" s="135" t="s">
        <v>171</v>
      </c>
      <c r="I39" s="114">
        <v>34</v>
      </c>
      <c r="J39" s="147" t="s">
        <v>347</v>
      </c>
      <c r="K39" s="25"/>
      <c r="L39" s="37"/>
      <c r="M39" s="74" t="s">
        <v>284</v>
      </c>
      <c r="N39" s="74" t="s">
        <v>131</v>
      </c>
      <c r="O39" s="128"/>
      <c r="P39" s="128"/>
      <c r="Q39" s="129"/>
      <c r="R39" s="128"/>
      <c r="S39" s="128"/>
      <c r="T39" s="129"/>
      <c r="U39" s="90">
        <v>100</v>
      </c>
      <c r="V39" s="90"/>
      <c r="W39" s="91">
        <f t="shared" si="12"/>
        <v>0</v>
      </c>
      <c r="X39" s="128"/>
      <c r="Y39" s="128"/>
      <c r="Z39" s="129"/>
      <c r="AA39" s="92">
        <f>V39</f>
        <v>0</v>
      </c>
      <c r="AB39" s="93">
        <f>W39</f>
        <v>0</v>
      </c>
    </row>
    <row r="40" spans="1:28" s="36" customFormat="1" ht="97.5" customHeight="1">
      <c r="A40" s="339"/>
      <c r="B40" s="381"/>
      <c r="C40" s="309"/>
      <c r="D40" s="329"/>
      <c r="E40" s="359"/>
      <c r="F40" s="326"/>
      <c r="G40" s="355"/>
      <c r="H40" s="135" t="s">
        <v>307</v>
      </c>
      <c r="I40" s="114">
        <v>35</v>
      </c>
      <c r="J40" s="147" t="s">
        <v>340</v>
      </c>
      <c r="K40" s="25"/>
      <c r="L40" s="37"/>
      <c r="M40" s="74" t="s">
        <v>284</v>
      </c>
      <c r="N40" s="74" t="s">
        <v>131</v>
      </c>
      <c r="O40" s="90">
        <v>25</v>
      </c>
      <c r="P40" s="90"/>
      <c r="Q40" s="91">
        <f t="shared" si="10"/>
        <v>0</v>
      </c>
      <c r="R40" s="90">
        <v>25</v>
      </c>
      <c r="S40" s="90"/>
      <c r="T40" s="91">
        <f t="shared" si="11"/>
        <v>0</v>
      </c>
      <c r="U40" s="90">
        <v>25</v>
      </c>
      <c r="V40" s="90"/>
      <c r="W40" s="91">
        <f t="shared" si="12"/>
        <v>0</v>
      </c>
      <c r="X40" s="90">
        <v>25</v>
      </c>
      <c r="Y40" s="90"/>
      <c r="Z40" s="91">
        <f t="shared" si="13"/>
        <v>0</v>
      </c>
      <c r="AA40" s="92">
        <f t="shared" si="14"/>
        <v>0</v>
      </c>
      <c r="AB40" s="93">
        <f t="shared" si="15"/>
        <v>0</v>
      </c>
    </row>
    <row r="41" spans="1:28" s="36" customFormat="1" ht="97.5" customHeight="1">
      <c r="A41" s="339"/>
      <c r="B41" s="386" t="s">
        <v>91</v>
      </c>
      <c r="C41" s="310">
        <v>0.1</v>
      </c>
      <c r="D41" s="327">
        <v>12</v>
      </c>
      <c r="E41" s="360" t="s">
        <v>154</v>
      </c>
      <c r="F41" s="324">
        <v>1610</v>
      </c>
      <c r="G41" s="353" t="s">
        <v>302</v>
      </c>
      <c r="H41" s="136" t="s">
        <v>230</v>
      </c>
      <c r="I41" s="114">
        <v>36</v>
      </c>
      <c r="J41" s="147" t="s">
        <v>235</v>
      </c>
      <c r="K41" s="25"/>
      <c r="L41" s="37"/>
      <c r="M41" s="74" t="s">
        <v>284</v>
      </c>
      <c r="N41" s="74" t="s">
        <v>131</v>
      </c>
      <c r="O41" s="90">
        <v>25</v>
      </c>
      <c r="P41" s="90"/>
      <c r="Q41" s="91">
        <f t="shared" ref="Q41:Q42" si="30">P41/O41</f>
        <v>0</v>
      </c>
      <c r="R41" s="90">
        <v>25</v>
      </c>
      <c r="S41" s="90"/>
      <c r="T41" s="91">
        <f t="shared" ref="T41:T42" si="31">S41/R41</f>
        <v>0</v>
      </c>
      <c r="U41" s="90">
        <v>25</v>
      </c>
      <c r="V41" s="90"/>
      <c r="W41" s="91">
        <f t="shared" ref="W41:W42" si="32">V41/U41</f>
        <v>0</v>
      </c>
      <c r="X41" s="90">
        <v>25</v>
      </c>
      <c r="Y41" s="90"/>
      <c r="Z41" s="91">
        <f t="shared" ref="Z41:Z42" si="33">Y41/X41</f>
        <v>0</v>
      </c>
      <c r="AA41" s="92">
        <f t="shared" ref="AA41:AA42" si="34">Y41+V41+S41+P41</f>
        <v>0</v>
      </c>
      <c r="AB41" s="93">
        <f t="shared" ref="AB41:AB42" si="35">(Y41+V41+S41+P41)/(X41+U41+R41+O41)</f>
        <v>0</v>
      </c>
    </row>
    <row r="42" spans="1:28" s="36" customFormat="1" ht="97.5" customHeight="1">
      <c r="A42" s="339"/>
      <c r="B42" s="311"/>
      <c r="C42" s="311"/>
      <c r="D42" s="328"/>
      <c r="E42" s="361"/>
      <c r="F42" s="325"/>
      <c r="G42" s="354"/>
      <c r="H42" s="136" t="s">
        <v>286</v>
      </c>
      <c r="I42" s="114">
        <v>37</v>
      </c>
      <c r="J42" s="87">
        <v>0</v>
      </c>
      <c r="K42" s="25"/>
      <c r="L42" s="37"/>
      <c r="M42" s="74" t="s">
        <v>284</v>
      </c>
      <c r="N42" s="74" t="s">
        <v>131</v>
      </c>
      <c r="O42" s="90">
        <v>25</v>
      </c>
      <c r="P42" s="90"/>
      <c r="Q42" s="91">
        <f t="shared" si="30"/>
        <v>0</v>
      </c>
      <c r="R42" s="90">
        <v>25</v>
      </c>
      <c r="S42" s="90"/>
      <c r="T42" s="91">
        <f t="shared" si="31"/>
        <v>0</v>
      </c>
      <c r="U42" s="90">
        <v>25</v>
      </c>
      <c r="V42" s="90"/>
      <c r="W42" s="91">
        <f t="shared" si="32"/>
        <v>0</v>
      </c>
      <c r="X42" s="90">
        <v>25</v>
      </c>
      <c r="Y42" s="90"/>
      <c r="Z42" s="91">
        <f t="shared" si="33"/>
        <v>0</v>
      </c>
      <c r="AA42" s="92">
        <f t="shared" si="34"/>
        <v>0</v>
      </c>
      <c r="AB42" s="93">
        <f t="shared" si="35"/>
        <v>0</v>
      </c>
    </row>
    <row r="43" spans="1:28" s="36" customFormat="1" ht="97.5" customHeight="1">
      <c r="A43" s="339"/>
      <c r="B43" s="311"/>
      <c r="C43" s="311"/>
      <c r="D43" s="328"/>
      <c r="E43" s="361"/>
      <c r="F43" s="325"/>
      <c r="G43" s="354"/>
      <c r="H43" s="136" t="s">
        <v>319</v>
      </c>
      <c r="I43" s="114">
        <v>38</v>
      </c>
      <c r="J43" s="87">
        <v>0</v>
      </c>
      <c r="K43" s="25"/>
      <c r="L43" s="37"/>
      <c r="M43" s="74" t="s">
        <v>284</v>
      </c>
      <c r="N43" s="74" t="s">
        <v>131</v>
      </c>
      <c r="O43" s="90">
        <v>25</v>
      </c>
      <c r="P43" s="90"/>
      <c r="Q43" s="91">
        <f t="shared" ref="Q43:Q44" si="36">P43/O43</f>
        <v>0</v>
      </c>
      <c r="R43" s="90">
        <v>25</v>
      </c>
      <c r="S43" s="90"/>
      <c r="T43" s="91">
        <f t="shared" ref="T43:T46" si="37">S43/R43</f>
        <v>0</v>
      </c>
      <c r="U43" s="90">
        <v>25</v>
      </c>
      <c r="V43" s="90"/>
      <c r="W43" s="91">
        <f t="shared" ref="W43" si="38">V43/U43</f>
        <v>0</v>
      </c>
      <c r="X43" s="90">
        <v>25</v>
      </c>
      <c r="Y43" s="90"/>
      <c r="Z43" s="91">
        <f t="shared" ref="Z43" si="39">Y43/X43</f>
        <v>0</v>
      </c>
      <c r="AA43" s="92">
        <f t="shared" ref="AA43" si="40">Y43+V43+S43+P43</f>
        <v>0</v>
      </c>
      <c r="AB43" s="93">
        <f t="shared" ref="AB43" si="41">(Y43+V43+S43+P43)/(X43+U43+R43+O43)</f>
        <v>0</v>
      </c>
    </row>
    <row r="44" spans="1:28" s="36" customFormat="1" ht="97.5" customHeight="1">
      <c r="A44" s="339"/>
      <c r="B44" s="311"/>
      <c r="C44" s="311"/>
      <c r="D44" s="328"/>
      <c r="E44" s="361"/>
      <c r="F44" s="325"/>
      <c r="G44" s="354"/>
      <c r="H44" s="136" t="s">
        <v>231</v>
      </c>
      <c r="I44" s="114">
        <v>39</v>
      </c>
      <c r="J44" s="87">
        <v>160000</v>
      </c>
      <c r="K44" s="25"/>
      <c r="L44" s="37"/>
      <c r="M44" s="74" t="s">
        <v>284</v>
      </c>
      <c r="N44" s="74" t="s">
        <v>131</v>
      </c>
      <c r="O44" s="110">
        <v>50</v>
      </c>
      <c r="P44" s="110"/>
      <c r="Q44" s="91">
        <f t="shared" si="36"/>
        <v>0</v>
      </c>
      <c r="R44" s="110">
        <v>50</v>
      </c>
      <c r="S44" s="110"/>
      <c r="T44" s="91">
        <f t="shared" si="37"/>
        <v>0</v>
      </c>
      <c r="U44" s="128"/>
      <c r="V44" s="128"/>
      <c r="W44" s="129"/>
      <c r="X44" s="128"/>
      <c r="Y44" s="128"/>
      <c r="Z44" s="129"/>
      <c r="AA44" s="92">
        <f>S44+P44</f>
        <v>0</v>
      </c>
      <c r="AB44" s="93">
        <f>(S44+P44)/(R44+O44)</f>
        <v>0</v>
      </c>
    </row>
    <row r="45" spans="1:28" s="36" customFormat="1" ht="97.5" customHeight="1">
      <c r="A45" s="339"/>
      <c r="B45" s="311"/>
      <c r="C45" s="311"/>
      <c r="D45" s="328"/>
      <c r="E45" s="361"/>
      <c r="F45" s="325"/>
      <c r="G45" s="354"/>
      <c r="H45" s="136" t="s">
        <v>317</v>
      </c>
      <c r="I45" s="114">
        <v>40</v>
      </c>
      <c r="J45" s="87">
        <v>300</v>
      </c>
      <c r="K45" s="25"/>
      <c r="L45" s="37"/>
      <c r="M45" s="74" t="s">
        <v>284</v>
      </c>
      <c r="N45" s="74" t="s">
        <v>131</v>
      </c>
      <c r="O45" s="128"/>
      <c r="P45" s="128"/>
      <c r="Q45" s="129"/>
      <c r="R45" s="110">
        <v>100</v>
      </c>
      <c r="S45" s="110"/>
      <c r="T45" s="91">
        <f t="shared" si="37"/>
        <v>0</v>
      </c>
      <c r="U45" s="128"/>
      <c r="V45" s="128"/>
      <c r="W45" s="129"/>
      <c r="X45" s="128"/>
      <c r="Y45" s="128"/>
      <c r="Z45" s="129"/>
      <c r="AA45" s="92">
        <f>S45</f>
        <v>0</v>
      </c>
      <c r="AB45" s="93">
        <f>T45</f>
        <v>0</v>
      </c>
    </row>
    <row r="46" spans="1:28" s="36" customFormat="1" ht="97.5" customHeight="1">
      <c r="A46" s="339"/>
      <c r="B46" s="311"/>
      <c r="C46" s="311"/>
      <c r="D46" s="328"/>
      <c r="E46" s="361"/>
      <c r="F46" s="325"/>
      <c r="G46" s="354"/>
      <c r="H46" s="136" t="s">
        <v>232</v>
      </c>
      <c r="I46" s="114">
        <v>41</v>
      </c>
      <c r="J46" s="147" t="s">
        <v>346</v>
      </c>
      <c r="K46" s="25"/>
      <c r="L46" s="37"/>
      <c r="M46" s="74" t="s">
        <v>284</v>
      </c>
      <c r="N46" s="74" t="s">
        <v>131</v>
      </c>
      <c r="O46" s="110">
        <v>25</v>
      </c>
      <c r="P46" s="110"/>
      <c r="Q46" s="111">
        <f>P46/O46</f>
        <v>0</v>
      </c>
      <c r="R46" s="110">
        <v>25</v>
      </c>
      <c r="S46" s="110"/>
      <c r="T46" s="91">
        <f t="shared" si="37"/>
        <v>0</v>
      </c>
      <c r="U46" s="110">
        <v>25</v>
      </c>
      <c r="V46" s="110"/>
      <c r="W46" s="111">
        <f>V46/U46</f>
        <v>0</v>
      </c>
      <c r="X46" s="110">
        <v>25</v>
      </c>
      <c r="Y46" s="110"/>
      <c r="Z46" s="111">
        <f>Y46/X46</f>
        <v>0</v>
      </c>
      <c r="AA46" s="92">
        <f>Y46+V46+S46+P46</f>
        <v>0</v>
      </c>
      <c r="AB46" s="93">
        <f>(Y46+V46+S46+P46)/(X46+U46+R46+O46)</f>
        <v>0</v>
      </c>
    </row>
    <row r="47" spans="1:28" s="36" customFormat="1" ht="97.5" customHeight="1">
      <c r="A47" s="339"/>
      <c r="B47" s="311"/>
      <c r="C47" s="311"/>
      <c r="D47" s="328"/>
      <c r="E47" s="361"/>
      <c r="F47" s="325"/>
      <c r="G47" s="354"/>
      <c r="H47" s="136" t="s">
        <v>233</v>
      </c>
      <c r="I47" s="114">
        <v>42</v>
      </c>
      <c r="J47" s="147" t="s">
        <v>347</v>
      </c>
      <c r="K47" s="25"/>
      <c r="L47" s="37"/>
      <c r="M47" s="74" t="s">
        <v>284</v>
      </c>
      <c r="N47" s="74" t="s">
        <v>131</v>
      </c>
      <c r="O47" s="128"/>
      <c r="P47" s="128"/>
      <c r="Q47" s="129"/>
      <c r="R47" s="128"/>
      <c r="S47" s="128"/>
      <c r="T47" s="129"/>
      <c r="U47" s="128"/>
      <c r="V47" s="128"/>
      <c r="W47" s="129"/>
      <c r="X47" s="110">
        <v>100</v>
      </c>
      <c r="Y47" s="110"/>
      <c r="Z47" s="111">
        <f>Y47/X47</f>
        <v>0</v>
      </c>
      <c r="AA47" s="92">
        <f>Y47</f>
        <v>0</v>
      </c>
      <c r="AB47" s="93">
        <f>Z47</f>
        <v>0</v>
      </c>
    </row>
    <row r="48" spans="1:28" s="36" customFormat="1" ht="97.5" customHeight="1">
      <c r="A48" s="339"/>
      <c r="B48" s="311"/>
      <c r="C48" s="311"/>
      <c r="D48" s="328"/>
      <c r="E48" s="361"/>
      <c r="F48" s="325"/>
      <c r="G48" s="354"/>
      <c r="H48" s="136" t="s">
        <v>234</v>
      </c>
      <c r="I48" s="114">
        <v>43</v>
      </c>
      <c r="J48" s="147" t="s">
        <v>235</v>
      </c>
      <c r="K48" s="25"/>
      <c r="L48" s="37"/>
      <c r="M48" s="74" t="s">
        <v>284</v>
      </c>
      <c r="N48" s="74" t="s">
        <v>131</v>
      </c>
      <c r="O48" s="128"/>
      <c r="P48" s="128"/>
      <c r="Q48" s="129"/>
      <c r="R48" s="128"/>
      <c r="S48" s="128"/>
      <c r="T48" s="129"/>
      <c r="U48" s="110">
        <v>100</v>
      </c>
      <c r="V48" s="110"/>
      <c r="W48" s="111">
        <f>V48/U48</f>
        <v>0</v>
      </c>
      <c r="X48" s="128"/>
      <c r="Y48" s="128"/>
      <c r="Z48" s="129"/>
      <c r="AA48" s="92">
        <f>V48</f>
        <v>0</v>
      </c>
      <c r="AB48" s="93">
        <f>W48</f>
        <v>0</v>
      </c>
    </row>
    <row r="49" spans="1:28" s="36" customFormat="1" ht="97.5" customHeight="1">
      <c r="A49" s="339"/>
      <c r="B49" s="311"/>
      <c r="C49" s="311"/>
      <c r="D49" s="328"/>
      <c r="E49" s="361"/>
      <c r="F49" s="325"/>
      <c r="G49" s="354"/>
      <c r="H49" s="136" t="s">
        <v>123</v>
      </c>
      <c r="I49" s="114">
        <v>44</v>
      </c>
      <c r="J49" s="147" t="s">
        <v>236</v>
      </c>
      <c r="K49" s="25"/>
      <c r="L49" s="37"/>
      <c r="M49" s="74" t="s">
        <v>284</v>
      </c>
      <c r="N49" s="74" t="s">
        <v>131</v>
      </c>
      <c r="O49" s="128"/>
      <c r="P49" s="128"/>
      <c r="Q49" s="129"/>
      <c r="R49" s="128"/>
      <c r="S49" s="128"/>
      <c r="T49" s="129"/>
      <c r="U49" s="128"/>
      <c r="V49" s="128"/>
      <c r="W49" s="131"/>
      <c r="X49" s="110">
        <v>100</v>
      </c>
      <c r="Y49" s="110"/>
      <c r="Z49" s="111">
        <f>Y49/X49</f>
        <v>0</v>
      </c>
      <c r="AA49" s="92">
        <f>Y49</f>
        <v>0</v>
      </c>
      <c r="AB49" s="93">
        <f>Z49</f>
        <v>0</v>
      </c>
    </row>
    <row r="50" spans="1:28" s="36" customFormat="1" ht="97.5" customHeight="1">
      <c r="A50" s="339"/>
      <c r="B50" s="311"/>
      <c r="C50" s="311"/>
      <c r="D50" s="328"/>
      <c r="E50" s="361"/>
      <c r="F50" s="325"/>
      <c r="G50" s="354"/>
      <c r="H50" s="136" t="s">
        <v>237</v>
      </c>
      <c r="I50" s="114">
        <v>45</v>
      </c>
      <c r="J50" s="147" t="s">
        <v>238</v>
      </c>
      <c r="K50" s="25"/>
      <c r="L50" s="37"/>
      <c r="M50" s="74" t="s">
        <v>284</v>
      </c>
      <c r="N50" s="74" t="s">
        <v>131</v>
      </c>
      <c r="O50" s="128"/>
      <c r="P50" s="128"/>
      <c r="Q50" s="129"/>
      <c r="R50" s="128"/>
      <c r="S50" s="128"/>
      <c r="T50" s="129"/>
      <c r="U50" s="110">
        <v>100</v>
      </c>
      <c r="V50" s="110"/>
      <c r="W50" s="111">
        <f>V50/U50</f>
        <v>0</v>
      </c>
      <c r="X50" s="128"/>
      <c r="Y50" s="128"/>
      <c r="Z50" s="129"/>
      <c r="AA50" s="92">
        <f>V50</f>
        <v>0</v>
      </c>
      <c r="AB50" s="93">
        <f>W50</f>
        <v>0</v>
      </c>
    </row>
    <row r="51" spans="1:28" s="36" customFormat="1" ht="97.5" customHeight="1">
      <c r="A51" s="339"/>
      <c r="B51" s="311"/>
      <c r="C51" s="311"/>
      <c r="D51" s="328"/>
      <c r="E51" s="361"/>
      <c r="F51" s="325"/>
      <c r="G51" s="354"/>
      <c r="H51" s="136" t="s">
        <v>239</v>
      </c>
      <c r="I51" s="114">
        <v>46</v>
      </c>
      <c r="J51" s="147" t="s">
        <v>240</v>
      </c>
      <c r="K51" s="25"/>
      <c r="L51" s="37"/>
      <c r="M51" s="74" t="s">
        <v>284</v>
      </c>
      <c r="N51" s="74" t="s">
        <v>131</v>
      </c>
      <c r="O51" s="128"/>
      <c r="P51" s="128"/>
      <c r="Q51" s="129"/>
      <c r="R51" s="128"/>
      <c r="S51" s="128"/>
      <c r="T51" s="129"/>
      <c r="U51" s="110">
        <v>100</v>
      </c>
      <c r="V51" s="110"/>
      <c r="W51" s="111">
        <f t="shared" ref="W51:W52" si="42">V51/U51</f>
        <v>0</v>
      </c>
      <c r="X51" s="128"/>
      <c r="Y51" s="128"/>
      <c r="Z51" s="129"/>
      <c r="AA51" s="92">
        <f t="shared" ref="AA51:AA52" si="43">V51</f>
        <v>0</v>
      </c>
      <c r="AB51" s="93">
        <f t="shared" ref="AB51:AB52" si="44">W51</f>
        <v>0</v>
      </c>
    </row>
    <row r="52" spans="1:28" s="36" customFormat="1" ht="97.5" customHeight="1">
      <c r="A52" s="339"/>
      <c r="B52" s="311"/>
      <c r="C52" s="311"/>
      <c r="D52" s="328"/>
      <c r="E52" s="361"/>
      <c r="F52" s="325"/>
      <c r="G52" s="354"/>
      <c r="H52" s="136" t="s">
        <v>241</v>
      </c>
      <c r="I52" s="114">
        <v>47</v>
      </c>
      <c r="J52" s="147" t="s">
        <v>242</v>
      </c>
      <c r="K52" s="25"/>
      <c r="L52" s="37"/>
      <c r="M52" s="74" t="s">
        <v>284</v>
      </c>
      <c r="N52" s="74" t="s">
        <v>131</v>
      </c>
      <c r="O52" s="128"/>
      <c r="P52" s="128"/>
      <c r="Q52" s="129"/>
      <c r="R52" s="128"/>
      <c r="S52" s="128"/>
      <c r="T52" s="129"/>
      <c r="U52" s="110">
        <v>100</v>
      </c>
      <c r="V52" s="110"/>
      <c r="W52" s="111">
        <f t="shared" si="42"/>
        <v>0</v>
      </c>
      <c r="X52" s="128"/>
      <c r="Y52" s="128"/>
      <c r="Z52" s="129"/>
      <c r="AA52" s="92">
        <f t="shared" si="43"/>
        <v>0</v>
      </c>
      <c r="AB52" s="93">
        <f t="shared" si="44"/>
        <v>0</v>
      </c>
    </row>
    <row r="53" spans="1:28" s="36" customFormat="1" ht="97.5" customHeight="1">
      <c r="A53" s="339"/>
      <c r="B53" s="311"/>
      <c r="C53" s="311"/>
      <c r="D53" s="328"/>
      <c r="E53" s="361"/>
      <c r="F53" s="325"/>
      <c r="G53" s="354"/>
      <c r="H53" s="137" t="s">
        <v>243</v>
      </c>
      <c r="I53" s="114">
        <v>48</v>
      </c>
      <c r="J53" s="147" t="s">
        <v>244</v>
      </c>
      <c r="K53" s="25"/>
      <c r="L53" s="37"/>
      <c r="M53" s="74" t="s">
        <v>284</v>
      </c>
      <c r="N53" s="74" t="s">
        <v>131</v>
      </c>
      <c r="O53" s="128"/>
      <c r="P53" s="128"/>
      <c r="Q53" s="129"/>
      <c r="R53" s="128"/>
      <c r="S53" s="128"/>
      <c r="T53" s="129"/>
      <c r="U53" s="128"/>
      <c r="V53" s="128"/>
      <c r="W53" s="131"/>
      <c r="X53" s="110">
        <v>100</v>
      </c>
      <c r="Y53" s="110"/>
      <c r="Z53" s="111">
        <f>Y53/X53</f>
        <v>0</v>
      </c>
      <c r="AA53" s="92">
        <f>Y53</f>
        <v>0</v>
      </c>
      <c r="AB53" s="93">
        <f>Z53</f>
        <v>0</v>
      </c>
    </row>
    <row r="54" spans="1:28" s="36" customFormat="1" ht="97.5" customHeight="1">
      <c r="A54" s="339"/>
      <c r="B54" s="311"/>
      <c r="C54" s="311"/>
      <c r="D54" s="328"/>
      <c r="E54" s="361"/>
      <c r="F54" s="325"/>
      <c r="G54" s="355"/>
      <c r="H54" s="136" t="s">
        <v>245</v>
      </c>
      <c r="I54" s="114">
        <v>49</v>
      </c>
      <c r="J54" s="147" t="s">
        <v>246</v>
      </c>
      <c r="K54" s="25"/>
      <c r="L54" s="37"/>
      <c r="M54" s="74" t="s">
        <v>284</v>
      </c>
      <c r="N54" s="74" t="s">
        <v>131</v>
      </c>
      <c r="O54" s="128"/>
      <c r="P54" s="128"/>
      <c r="Q54" s="129"/>
      <c r="R54" s="128"/>
      <c r="S54" s="128"/>
      <c r="T54" s="129"/>
      <c r="U54" s="128"/>
      <c r="V54" s="128"/>
      <c r="W54" s="131"/>
      <c r="X54" s="110">
        <v>100</v>
      </c>
      <c r="Y54" s="110"/>
      <c r="Z54" s="111">
        <f>Y54/X54</f>
        <v>0</v>
      </c>
      <c r="AA54" s="92">
        <f>Y54</f>
        <v>0</v>
      </c>
      <c r="AB54" s="93">
        <f>Z54</f>
        <v>0</v>
      </c>
    </row>
    <row r="55" spans="1:28" s="36" customFormat="1" ht="97.5" customHeight="1">
      <c r="A55" s="339"/>
      <c r="B55" s="311"/>
      <c r="C55" s="311"/>
      <c r="D55" s="328"/>
      <c r="E55" s="362"/>
      <c r="F55" s="326"/>
      <c r="G55" s="33" t="s">
        <v>127</v>
      </c>
      <c r="H55" s="136" t="s">
        <v>187</v>
      </c>
      <c r="I55" s="114">
        <v>50</v>
      </c>
      <c r="J55" s="87">
        <v>0</v>
      </c>
      <c r="K55" s="25"/>
      <c r="L55" s="37"/>
      <c r="M55" s="74" t="s">
        <v>284</v>
      </c>
      <c r="N55" s="74" t="s">
        <v>131</v>
      </c>
      <c r="O55" s="90">
        <v>25</v>
      </c>
      <c r="P55" s="90"/>
      <c r="Q55" s="91">
        <f t="shared" si="10"/>
        <v>0</v>
      </c>
      <c r="R55" s="90">
        <v>25</v>
      </c>
      <c r="S55" s="90"/>
      <c r="T55" s="91">
        <f t="shared" si="11"/>
        <v>0</v>
      </c>
      <c r="U55" s="90">
        <v>25</v>
      </c>
      <c r="V55" s="90"/>
      <c r="W55" s="111">
        <f t="shared" si="12"/>
        <v>0</v>
      </c>
      <c r="X55" s="90">
        <v>25</v>
      </c>
      <c r="Y55" s="90"/>
      <c r="Z55" s="91">
        <f t="shared" si="13"/>
        <v>0</v>
      </c>
      <c r="AA55" s="92">
        <f t="shared" si="14"/>
        <v>0</v>
      </c>
      <c r="AB55" s="93">
        <f t="shared" si="15"/>
        <v>0</v>
      </c>
    </row>
    <row r="56" spans="1:28" s="36" customFormat="1" ht="97.5" customHeight="1">
      <c r="A56" s="339"/>
      <c r="B56" s="311"/>
      <c r="C56" s="311"/>
      <c r="D56" s="108">
        <v>13</v>
      </c>
      <c r="E56" s="75" t="s">
        <v>247</v>
      </c>
      <c r="F56" s="81">
        <v>500</v>
      </c>
      <c r="G56" s="33" t="s">
        <v>302</v>
      </c>
      <c r="H56" s="136" t="s">
        <v>248</v>
      </c>
      <c r="I56" s="114">
        <v>51</v>
      </c>
      <c r="J56" s="87">
        <v>0</v>
      </c>
      <c r="K56" s="25"/>
      <c r="L56" s="37"/>
      <c r="M56" s="74" t="s">
        <v>284</v>
      </c>
      <c r="N56" s="74" t="s">
        <v>132</v>
      </c>
      <c r="O56" s="110">
        <v>50</v>
      </c>
      <c r="P56" s="110"/>
      <c r="Q56" s="91">
        <f t="shared" si="10"/>
        <v>0</v>
      </c>
      <c r="R56" s="110">
        <v>50</v>
      </c>
      <c r="S56" s="110"/>
      <c r="T56" s="91">
        <f t="shared" si="11"/>
        <v>0</v>
      </c>
      <c r="U56" s="128"/>
      <c r="V56" s="128"/>
      <c r="W56" s="129"/>
      <c r="X56" s="128"/>
      <c r="Y56" s="128"/>
      <c r="Z56" s="129"/>
      <c r="AA56" s="92">
        <f>S56+P56</f>
        <v>0</v>
      </c>
      <c r="AB56" s="93">
        <f>(S56+P56)/(R56+O56)</f>
        <v>0</v>
      </c>
    </row>
    <row r="57" spans="1:28" s="36" customFormat="1" ht="97.15" customHeight="1">
      <c r="A57" s="339"/>
      <c r="B57" s="311"/>
      <c r="C57" s="311"/>
      <c r="D57" s="84">
        <v>14</v>
      </c>
      <c r="E57" s="75" t="s">
        <v>119</v>
      </c>
      <c r="F57" s="81">
        <v>2</v>
      </c>
      <c r="G57" s="353" t="s">
        <v>302</v>
      </c>
      <c r="H57" s="136" t="s">
        <v>348</v>
      </c>
      <c r="I57" s="114">
        <v>52</v>
      </c>
      <c r="J57" s="147" t="s">
        <v>349</v>
      </c>
      <c r="K57" s="25"/>
      <c r="L57" s="37"/>
      <c r="M57" s="74" t="s">
        <v>284</v>
      </c>
      <c r="N57" s="74" t="s">
        <v>131</v>
      </c>
      <c r="O57" s="128"/>
      <c r="P57" s="128"/>
      <c r="Q57" s="129"/>
      <c r="R57" s="110">
        <v>25</v>
      </c>
      <c r="S57" s="110"/>
      <c r="T57" s="91">
        <f t="shared" si="11"/>
        <v>0</v>
      </c>
      <c r="U57" s="110">
        <v>25</v>
      </c>
      <c r="V57" s="110"/>
      <c r="W57" s="111">
        <f>V57/U57</f>
        <v>0</v>
      </c>
      <c r="X57" s="110">
        <v>25</v>
      </c>
      <c r="Y57" s="110"/>
      <c r="Z57" s="111">
        <f>Y57/X57</f>
        <v>0</v>
      </c>
      <c r="AA57" s="92">
        <f>Y57+V57+S57</f>
        <v>0</v>
      </c>
      <c r="AB57" s="93">
        <f>(Y57+V57+S57)/(R57+U57+X57)</f>
        <v>0</v>
      </c>
    </row>
    <row r="58" spans="1:28" s="36" customFormat="1" ht="97.15" customHeight="1">
      <c r="A58" s="339"/>
      <c r="B58" s="311"/>
      <c r="C58" s="311"/>
      <c r="D58" s="84">
        <v>15</v>
      </c>
      <c r="E58" s="75" t="s">
        <v>102</v>
      </c>
      <c r="F58" s="81">
        <v>25</v>
      </c>
      <c r="G58" s="354"/>
      <c r="H58" s="136" t="s">
        <v>357</v>
      </c>
      <c r="I58" s="114">
        <v>53</v>
      </c>
      <c r="J58" s="147" t="s">
        <v>345</v>
      </c>
      <c r="K58" s="25"/>
      <c r="L58" s="37"/>
      <c r="M58" s="74" t="s">
        <v>284</v>
      </c>
      <c r="N58" s="74" t="s">
        <v>131</v>
      </c>
      <c r="O58" s="128"/>
      <c r="P58" s="128"/>
      <c r="Q58" s="129"/>
      <c r="R58" s="128"/>
      <c r="S58" s="128"/>
      <c r="T58" s="129"/>
      <c r="U58" s="110">
        <v>100</v>
      </c>
      <c r="V58" s="110"/>
      <c r="W58" s="111">
        <f>V58/U58</f>
        <v>0</v>
      </c>
      <c r="X58" s="128"/>
      <c r="Y58" s="128"/>
      <c r="Z58" s="129"/>
      <c r="AA58" s="92">
        <f>V58</f>
        <v>0</v>
      </c>
      <c r="AB58" s="93">
        <f>W58</f>
        <v>0</v>
      </c>
    </row>
    <row r="59" spans="1:28" s="36" customFormat="1" ht="97.5" customHeight="1">
      <c r="A59" s="339"/>
      <c r="B59" s="311"/>
      <c r="C59" s="311"/>
      <c r="D59" s="327">
        <v>16</v>
      </c>
      <c r="E59" s="376" t="s">
        <v>101</v>
      </c>
      <c r="F59" s="324">
        <v>340</v>
      </c>
      <c r="G59" s="354"/>
      <c r="H59" s="148" t="s">
        <v>350</v>
      </c>
      <c r="I59" s="114">
        <v>54</v>
      </c>
      <c r="J59" s="87">
        <v>0</v>
      </c>
      <c r="K59" s="25"/>
      <c r="L59" s="37"/>
      <c r="M59" s="74" t="s">
        <v>284</v>
      </c>
      <c r="N59" s="74" t="s">
        <v>131</v>
      </c>
      <c r="O59" s="110">
        <v>33</v>
      </c>
      <c r="P59" s="110"/>
      <c r="Q59" s="111">
        <f>P59/O59</f>
        <v>0</v>
      </c>
      <c r="R59" s="110">
        <v>33</v>
      </c>
      <c r="S59" s="110"/>
      <c r="T59" s="111">
        <f>S59/R59</f>
        <v>0</v>
      </c>
      <c r="U59" s="128"/>
      <c r="V59" s="128"/>
      <c r="W59" s="129"/>
      <c r="X59" s="110">
        <v>34</v>
      </c>
      <c r="Y59" s="110"/>
      <c r="Z59" s="111">
        <f>Y59/X59</f>
        <v>0</v>
      </c>
      <c r="AA59" s="92">
        <f>Y59+S59+P59</f>
        <v>0</v>
      </c>
      <c r="AB59" s="93">
        <f>(Y59+S59+P59)/(X59+R59+O59)</f>
        <v>0</v>
      </c>
    </row>
    <row r="60" spans="1:28" s="103" customFormat="1" ht="97.5" customHeight="1">
      <c r="A60" s="339"/>
      <c r="B60" s="311"/>
      <c r="C60" s="311"/>
      <c r="D60" s="328"/>
      <c r="E60" s="377"/>
      <c r="F60" s="325"/>
      <c r="G60" s="354"/>
      <c r="H60" s="136" t="s">
        <v>249</v>
      </c>
      <c r="I60" s="114">
        <v>55</v>
      </c>
      <c r="J60" s="87">
        <v>0</v>
      </c>
      <c r="K60" s="25"/>
      <c r="L60" s="37"/>
      <c r="M60" s="74" t="s">
        <v>284</v>
      </c>
      <c r="N60" s="74" t="s">
        <v>131</v>
      </c>
      <c r="O60" s="110">
        <v>33</v>
      </c>
      <c r="P60" s="110"/>
      <c r="Q60" s="111">
        <f>P60/O60</f>
        <v>0</v>
      </c>
      <c r="R60" s="110">
        <v>33</v>
      </c>
      <c r="S60" s="110"/>
      <c r="T60" s="111">
        <f>S60/R60</f>
        <v>0</v>
      </c>
      <c r="U60" s="128"/>
      <c r="V60" s="128"/>
      <c r="W60" s="129"/>
      <c r="X60" s="110">
        <v>34</v>
      </c>
      <c r="Y60" s="110"/>
      <c r="Z60" s="111">
        <f>Y60/X60</f>
        <v>0</v>
      </c>
      <c r="AA60" s="92">
        <f>Y60+S60+P60</f>
        <v>0</v>
      </c>
      <c r="AB60" s="93">
        <f>(Y60+S60+P60)/(X60+R60+O60)</f>
        <v>0</v>
      </c>
    </row>
    <row r="61" spans="1:28" s="36" customFormat="1" ht="97.5" customHeight="1">
      <c r="A61" s="339"/>
      <c r="B61" s="311"/>
      <c r="C61" s="312"/>
      <c r="D61" s="329"/>
      <c r="E61" s="378"/>
      <c r="F61" s="326"/>
      <c r="G61" s="355"/>
      <c r="H61" s="136" t="s">
        <v>250</v>
      </c>
      <c r="I61" s="114">
        <v>56</v>
      </c>
      <c r="J61" s="87">
        <v>15000</v>
      </c>
      <c r="K61" s="25"/>
      <c r="L61" s="37"/>
      <c r="M61" s="74" t="s">
        <v>284</v>
      </c>
      <c r="N61" s="74" t="s">
        <v>131</v>
      </c>
      <c r="O61" s="110">
        <v>33</v>
      </c>
      <c r="P61" s="110"/>
      <c r="Q61" s="111">
        <f>P61/O61</f>
        <v>0</v>
      </c>
      <c r="R61" s="110">
        <v>33</v>
      </c>
      <c r="S61" s="110"/>
      <c r="T61" s="111">
        <f>S61/R61</f>
        <v>0</v>
      </c>
      <c r="U61" s="128"/>
      <c r="V61" s="128"/>
      <c r="W61" s="129"/>
      <c r="X61" s="110">
        <v>34</v>
      </c>
      <c r="Y61" s="110"/>
      <c r="Z61" s="111">
        <f>Y61/X61</f>
        <v>0</v>
      </c>
      <c r="AA61" s="92">
        <f>Y61+S61+P61</f>
        <v>0</v>
      </c>
      <c r="AB61" s="93">
        <f>(Y61+S61+P61)/(X61+R61+O61)</f>
        <v>0</v>
      </c>
    </row>
    <row r="62" spans="1:28" s="12" customFormat="1" ht="138.75" customHeight="1">
      <c r="A62" s="331" t="s">
        <v>14</v>
      </c>
      <c r="B62" s="382" t="s">
        <v>79</v>
      </c>
      <c r="C62" s="313">
        <v>0.1</v>
      </c>
      <c r="D62" s="327">
        <v>17</v>
      </c>
      <c r="E62" s="388" t="s">
        <v>294</v>
      </c>
      <c r="F62" s="340">
        <v>0.9</v>
      </c>
      <c r="G62" s="353" t="s">
        <v>127</v>
      </c>
      <c r="H62" s="125" t="s">
        <v>121</v>
      </c>
      <c r="I62" s="114">
        <v>57</v>
      </c>
      <c r="J62" s="87">
        <v>0</v>
      </c>
      <c r="K62" s="32"/>
      <c r="L62" s="25"/>
      <c r="M62" s="74" t="s">
        <v>330</v>
      </c>
      <c r="N62" s="74" t="s">
        <v>131</v>
      </c>
      <c r="O62" s="90">
        <v>25</v>
      </c>
      <c r="P62" s="90"/>
      <c r="Q62" s="91">
        <f t="shared" si="10"/>
        <v>0</v>
      </c>
      <c r="R62" s="90">
        <v>25</v>
      </c>
      <c r="S62" s="90"/>
      <c r="T62" s="91">
        <f t="shared" si="11"/>
        <v>0</v>
      </c>
      <c r="U62" s="90">
        <v>25</v>
      </c>
      <c r="V62" s="90"/>
      <c r="W62" s="111">
        <f t="shared" si="12"/>
        <v>0</v>
      </c>
      <c r="X62" s="90">
        <v>25</v>
      </c>
      <c r="Y62" s="90"/>
      <c r="Z62" s="91">
        <f t="shared" si="13"/>
        <v>0</v>
      </c>
      <c r="AA62" s="92">
        <f t="shared" si="14"/>
        <v>0</v>
      </c>
      <c r="AB62" s="93">
        <f t="shared" si="15"/>
        <v>0</v>
      </c>
    </row>
    <row r="63" spans="1:28" s="12" customFormat="1" ht="138.75" customHeight="1">
      <c r="A63" s="332"/>
      <c r="B63" s="382"/>
      <c r="C63" s="314"/>
      <c r="D63" s="328"/>
      <c r="E63" s="389"/>
      <c r="F63" s="341"/>
      <c r="G63" s="354"/>
      <c r="H63" s="125" t="s">
        <v>172</v>
      </c>
      <c r="I63" s="114">
        <v>58</v>
      </c>
      <c r="J63" s="87">
        <v>8000</v>
      </c>
      <c r="K63" s="32"/>
      <c r="L63" s="25"/>
      <c r="M63" s="74" t="s">
        <v>330</v>
      </c>
      <c r="N63" s="74" t="s">
        <v>131</v>
      </c>
      <c r="O63" s="128"/>
      <c r="P63" s="128"/>
      <c r="Q63" s="129"/>
      <c r="R63" s="128"/>
      <c r="S63" s="128"/>
      <c r="T63" s="129"/>
      <c r="U63" s="90">
        <v>100</v>
      </c>
      <c r="V63" s="90"/>
      <c r="W63" s="111">
        <f>V63/U63</f>
        <v>0</v>
      </c>
      <c r="X63" s="128"/>
      <c r="Y63" s="128"/>
      <c r="Z63" s="129"/>
      <c r="AA63" s="92">
        <f>V63</f>
        <v>0</v>
      </c>
      <c r="AB63" s="93">
        <f>W63</f>
        <v>0</v>
      </c>
    </row>
    <row r="64" spans="1:28" s="12" customFormat="1" ht="195" customHeight="1">
      <c r="A64" s="332"/>
      <c r="B64" s="382"/>
      <c r="C64" s="314"/>
      <c r="D64" s="328"/>
      <c r="E64" s="390"/>
      <c r="F64" s="341"/>
      <c r="G64" s="354"/>
      <c r="H64" s="125" t="s">
        <v>308</v>
      </c>
      <c r="I64" s="114">
        <v>59</v>
      </c>
      <c r="J64" s="87">
        <v>30000</v>
      </c>
      <c r="K64" s="32"/>
      <c r="L64" s="25"/>
      <c r="M64" s="74" t="s">
        <v>330</v>
      </c>
      <c r="N64" s="74" t="s">
        <v>131</v>
      </c>
      <c r="O64" s="128"/>
      <c r="P64" s="128"/>
      <c r="Q64" s="129"/>
      <c r="R64" s="128"/>
      <c r="S64" s="128"/>
      <c r="T64" s="129"/>
      <c r="U64" s="90">
        <v>100</v>
      </c>
      <c r="V64" s="90"/>
      <c r="W64" s="111">
        <f t="shared" ref="W64:W65" si="45">V64/U64</f>
        <v>0</v>
      </c>
      <c r="X64" s="128"/>
      <c r="Y64" s="128"/>
      <c r="Z64" s="129"/>
      <c r="AA64" s="92">
        <f t="shared" ref="AA64:AA65" si="46">V64</f>
        <v>0</v>
      </c>
      <c r="AB64" s="93">
        <f t="shared" ref="AB64:AB65" si="47">W64</f>
        <v>0</v>
      </c>
    </row>
    <row r="65" spans="1:28" s="12" customFormat="1" ht="195" customHeight="1">
      <c r="A65" s="332"/>
      <c r="B65" s="382"/>
      <c r="C65" s="314"/>
      <c r="D65" s="328"/>
      <c r="E65" s="390"/>
      <c r="F65" s="341"/>
      <c r="G65" s="354"/>
      <c r="H65" s="125" t="s">
        <v>335</v>
      </c>
      <c r="I65" s="114">
        <v>60</v>
      </c>
      <c r="J65" s="87">
        <v>5000</v>
      </c>
      <c r="K65" s="32"/>
      <c r="L65" s="25"/>
      <c r="M65" s="74" t="s">
        <v>330</v>
      </c>
      <c r="N65" s="74" t="s">
        <v>131</v>
      </c>
      <c r="O65" s="128"/>
      <c r="P65" s="128"/>
      <c r="Q65" s="129"/>
      <c r="R65" s="128"/>
      <c r="S65" s="128"/>
      <c r="T65" s="129"/>
      <c r="U65" s="90">
        <v>100</v>
      </c>
      <c r="V65" s="90"/>
      <c r="W65" s="111">
        <f t="shared" si="45"/>
        <v>0</v>
      </c>
      <c r="X65" s="128"/>
      <c r="Y65" s="128"/>
      <c r="Z65" s="129"/>
      <c r="AA65" s="92">
        <f t="shared" si="46"/>
        <v>0</v>
      </c>
      <c r="AB65" s="93">
        <f t="shared" si="47"/>
        <v>0</v>
      </c>
    </row>
    <row r="66" spans="1:28" s="12" customFormat="1" ht="195" customHeight="1">
      <c r="A66" s="332"/>
      <c r="B66" s="382"/>
      <c r="C66" s="314"/>
      <c r="D66" s="328"/>
      <c r="E66" s="390"/>
      <c r="F66" s="341"/>
      <c r="G66" s="354"/>
      <c r="H66" s="125" t="s">
        <v>305</v>
      </c>
      <c r="I66" s="114">
        <v>61</v>
      </c>
      <c r="J66" s="87">
        <v>0</v>
      </c>
      <c r="K66" s="32"/>
      <c r="L66" s="25"/>
      <c r="M66" s="74" t="s">
        <v>330</v>
      </c>
      <c r="N66" s="74" t="s">
        <v>131</v>
      </c>
      <c r="O66" s="90">
        <v>100</v>
      </c>
      <c r="P66" s="90"/>
      <c r="Q66" s="91">
        <f>P66/O66</f>
        <v>0</v>
      </c>
      <c r="R66" s="128"/>
      <c r="S66" s="128"/>
      <c r="T66" s="129"/>
      <c r="U66" s="128"/>
      <c r="V66" s="128"/>
      <c r="W66" s="129"/>
      <c r="X66" s="128"/>
      <c r="Y66" s="128"/>
      <c r="Z66" s="129"/>
      <c r="AA66" s="92">
        <f>P66</f>
        <v>0</v>
      </c>
      <c r="AB66" s="93">
        <f>Q66</f>
        <v>0</v>
      </c>
    </row>
    <row r="67" spans="1:28" s="12" customFormat="1" ht="195" customHeight="1">
      <c r="A67" s="332"/>
      <c r="B67" s="382"/>
      <c r="C67" s="314"/>
      <c r="D67" s="328"/>
      <c r="E67" s="390"/>
      <c r="F67" s="341"/>
      <c r="G67" s="354"/>
      <c r="H67" s="125" t="s">
        <v>287</v>
      </c>
      <c r="I67" s="114">
        <v>62</v>
      </c>
      <c r="J67" s="87">
        <v>0</v>
      </c>
      <c r="K67" s="32"/>
      <c r="L67" s="25"/>
      <c r="M67" s="74" t="s">
        <v>330</v>
      </c>
      <c r="N67" s="74" t="s">
        <v>131</v>
      </c>
      <c r="O67" s="128"/>
      <c r="P67" s="128"/>
      <c r="Q67" s="129"/>
      <c r="R67" s="128"/>
      <c r="S67" s="128"/>
      <c r="T67" s="129"/>
      <c r="U67" s="128"/>
      <c r="V67" s="128"/>
      <c r="W67" s="129"/>
      <c r="X67" s="90">
        <v>100</v>
      </c>
      <c r="Y67" s="90"/>
      <c r="Z67" s="91">
        <f>Y67/X67</f>
        <v>0</v>
      </c>
      <c r="AA67" s="92">
        <f>Y67</f>
        <v>0</v>
      </c>
      <c r="AB67" s="93">
        <f>Z67</f>
        <v>0</v>
      </c>
    </row>
    <row r="68" spans="1:28" s="12" customFormat="1" ht="195" customHeight="1">
      <c r="A68" s="332"/>
      <c r="B68" s="382"/>
      <c r="C68" s="314"/>
      <c r="D68" s="328"/>
      <c r="E68" s="390"/>
      <c r="F68" s="341"/>
      <c r="G68" s="354"/>
      <c r="H68" s="125" t="s">
        <v>336</v>
      </c>
      <c r="I68" s="114">
        <v>63</v>
      </c>
      <c r="J68" s="87">
        <v>0</v>
      </c>
      <c r="K68" s="32"/>
      <c r="L68" s="25"/>
      <c r="M68" s="74" t="s">
        <v>330</v>
      </c>
      <c r="N68" s="74" t="s">
        <v>131</v>
      </c>
      <c r="O68" s="128"/>
      <c r="P68" s="128"/>
      <c r="Q68" s="129"/>
      <c r="R68" s="128"/>
      <c r="S68" s="128"/>
      <c r="T68" s="129"/>
      <c r="U68" s="90">
        <v>100</v>
      </c>
      <c r="V68" s="90"/>
      <c r="W68" s="91">
        <f>V68/U68</f>
        <v>0</v>
      </c>
      <c r="X68" s="128"/>
      <c r="Y68" s="128"/>
      <c r="Z68" s="129"/>
      <c r="AA68" s="92">
        <f>V68</f>
        <v>0</v>
      </c>
      <c r="AB68" s="93">
        <f>W68</f>
        <v>0</v>
      </c>
    </row>
    <row r="69" spans="1:28" s="12" customFormat="1" ht="195" customHeight="1">
      <c r="A69" s="332"/>
      <c r="B69" s="382"/>
      <c r="C69" s="314"/>
      <c r="D69" s="328"/>
      <c r="E69" s="390"/>
      <c r="F69" s="341"/>
      <c r="G69" s="354"/>
      <c r="H69" s="125" t="s">
        <v>173</v>
      </c>
      <c r="I69" s="114">
        <v>64</v>
      </c>
      <c r="J69" s="87">
        <v>0</v>
      </c>
      <c r="K69" s="32"/>
      <c r="L69" s="25"/>
      <c r="M69" s="74" t="s">
        <v>330</v>
      </c>
      <c r="N69" s="74" t="s">
        <v>131</v>
      </c>
      <c r="O69" s="128"/>
      <c r="P69" s="128"/>
      <c r="Q69" s="129"/>
      <c r="R69" s="90">
        <v>100</v>
      </c>
      <c r="S69" s="90"/>
      <c r="T69" s="91">
        <f>S69/R69</f>
        <v>0</v>
      </c>
      <c r="U69" s="128"/>
      <c r="V69" s="128"/>
      <c r="W69" s="129"/>
      <c r="X69" s="128"/>
      <c r="Y69" s="128"/>
      <c r="Z69" s="129"/>
      <c r="AA69" s="92">
        <f>S69</f>
        <v>0</v>
      </c>
      <c r="AB69" s="93">
        <f>T69</f>
        <v>0</v>
      </c>
    </row>
    <row r="70" spans="1:28" s="12" customFormat="1" ht="195" customHeight="1">
      <c r="A70" s="332"/>
      <c r="B70" s="382"/>
      <c r="C70" s="314"/>
      <c r="D70" s="328"/>
      <c r="E70" s="390"/>
      <c r="F70" s="341"/>
      <c r="G70" s="354"/>
      <c r="H70" s="125" t="s">
        <v>288</v>
      </c>
      <c r="I70" s="114">
        <v>65</v>
      </c>
      <c r="J70" s="87">
        <v>0</v>
      </c>
      <c r="K70" s="32"/>
      <c r="L70" s="25"/>
      <c r="M70" s="74" t="s">
        <v>330</v>
      </c>
      <c r="N70" s="74" t="s">
        <v>131</v>
      </c>
      <c r="O70" s="128"/>
      <c r="P70" s="128"/>
      <c r="Q70" s="129"/>
      <c r="R70" s="128"/>
      <c r="S70" s="128"/>
      <c r="T70" s="129"/>
      <c r="U70" s="90">
        <v>100</v>
      </c>
      <c r="V70" s="90"/>
      <c r="W70" s="91">
        <f>V70/U70</f>
        <v>0</v>
      </c>
      <c r="X70" s="128"/>
      <c r="Y70" s="128"/>
      <c r="Z70" s="129"/>
      <c r="AA70" s="92">
        <f>V70</f>
        <v>0</v>
      </c>
      <c r="AB70" s="93">
        <f>W70</f>
        <v>0</v>
      </c>
    </row>
    <row r="71" spans="1:28" s="12" customFormat="1" ht="195" customHeight="1">
      <c r="A71" s="332"/>
      <c r="B71" s="382"/>
      <c r="C71" s="314"/>
      <c r="D71" s="328"/>
      <c r="E71" s="390"/>
      <c r="F71" s="341"/>
      <c r="G71" s="354"/>
      <c r="H71" s="138" t="s">
        <v>188</v>
      </c>
      <c r="I71" s="114">
        <v>66</v>
      </c>
      <c r="J71" s="87">
        <v>0</v>
      </c>
      <c r="K71" s="32"/>
      <c r="L71" s="25"/>
      <c r="M71" s="74" t="s">
        <v>330</v>
      </c>
      <c r="N71" s="74" t="s">
        <v>131</v>
      </c>
      <c r="O71" s="128"/>
      <c r="P71" s="128"/>
      <c r="Q71" s="129"/>
      <c r="R71" s="90">
        <v>100</v>
      </c>
      <c r="S71" s="90"/>
      <c r="T71" s="91">
        <f>S71/R71</f>
        <v>0</v>
      </c>
      <c r="U71" s="128"/>
      <c r="V71" s="128"/>
      <c r="W71" s="129"/>
      <c r="X71" s="128"/>
      <c r="Y71" s="128"/>
      <c r="Z71" s="129"/>
      <c r="AA71" s="92">
        <f>S71</f>
        <v>0</v>
      </c>
      <c r="AB71" s="93">
        <f>T71</f>
        <v>0</v>
      </c>
    </row>
    <row r="72" spans="1:28" s="12" customFormat="1" ht="138.75" customHeight="1">
      <c r="A72" s="332"/>
      <c r="B72" s="382"/>
      <c r="C72" s="314"/>
      <c r="D72" s="328"/>
      <c r="E72" s="390"/>
      <c r="F72" s="341"/>
      <c r="G72" s="354"/>
      <c r="H72" s="125" t="s">
        <v>309</v>
      </c>
      <c r="I72" s="114">
        <v>67</v>
      </c>
      <c r="J72" s="87">
        <v>4000</v>
      </c>
      <c r="K72" s="32"/>
      <c r="L72" s="25"/>
      <c r="M72" s="74" t="s">
        <v>330</v>
      </c>
      <c r="N72" s="74" t="s">
        <v>131</v>
      </c>
      <c r="O72" s="128"/>
      <c r="P72" s="128"/>
      <c r="Q72" s="129"/>
      <c r="R72" s="90">
        <v>100</v>
      </c>
      <c r="S72" s="90"/>
      <c r="T72" s="91">
        <f t="shared" si="11"/>
        <v>0</v>
      </c>
      <c r="U72" s="128"/>
      <c r="V72" s="128"/>
      <c r="W72" s="129"/>
      <c r="X72" s="128"/>
      <c r="Y72" s="128"/>
      <c r="Z72" s="129"/>
      <c r="AA72" s="92">
        <f>S72</f>
        <v>0</v>
      </c>
      <c r="AB72" s="93">
        <f>T72</f>
        <v>0</v>
      </c>
    </row>
    <row r="73" spans="1:28" s="12" customFormat="1" ht="138.75" customHeight="1">
      <c r="A73" s="332"/>
      <c r="B73" s="382"/>
      <c r="C73" s="314"/>
      <c r="D73" s="329"/>
      <c r="E73" s="391"/>
      <c r="F73" s="342"/>
      <c r="G73" s="355"/>
      <c r="H73" s="125" t="s">
        <v>122</v>
      </c>
      <c r="I73" s="114">
        <v>68</v>
      </c>
      <c r="J73" s="87">
        <v>0</v>
      </c>
      <c r="K73" s="32"/>
      <c r="L73" s="25"/>
      <c r="M73" s="74" t="s">
        <v>330</v>
      </c>
      <c r="N73" s="74" t="s">
        <v>131</v>
      </c>
      <c r="O73" s="128"/>
      <c r="P73" s="128"/>
      <c r="Q73" s="129"/>
      <c r="R73" s="128"/>
      <c r="S73" s="128"/>
      <c r="T73" s="129"/>
      <c r="U73" s="128"/>
      <c r="V73" s="128"/>
      <c r="W73" s="129"/>
      <c r="X73" s="90">
        <v>100</v>
      </c>
      <c r="Y73" s="90"/>
      <c r="Z73" s="91">
        <f t="shared" si="13"/>
        <v>0</v>
      </c>
      <c r="AA73" s="92">
        <f>Y73</f>
        <v>0</v>
      </c>
      <c r="AB73" s="93">
        <f>Z73</f>
        <v>0</v>
      </c>
    </row>
    <row r="74" spans="1:28" s="12" customFormat="1" ht="138.75" customHeight="1">
      <c r="A74" s="332"/>
      <c r="B74" s="382"/>
      <c r="C74" s="314"/>
      <c r="D74" s="84">
        <v>18</v>
      </c>
      <c r="E74" s="76" t="s">
        <v>94</v>
      </c>
      <c r="F74" s="81">
        <v>2</v>
      </c>
      <c r="G74" s="33" t="s">
        <v>152</v>
      </c>
      <c r="H74" s="125" t="s">
        <v>202</v>
      </c>
      <c r="I74" s="114">
        <v>69</v>
      </c>
      <c r="J74" s="87">
        <v>0</v>
      </c>
      <c r="K74" s="32"/>
      <c r="L74" s="25"/>
      <c r="M74" s="74" t="s">
        <v>331</v>
      </c>
      <c r="N74" s="74" t="s">
        <v>132</v>
      </c>
      <c r="O74" s="90">
        <v>25</v>
      </c>
      <c r="P74" s="90"/>
      <c r="Q74" s="91">
        <f t="shared" si="10"/>
        <v>0</v>
      </c>
      <c r="R74" s="90">
        <v>25</v>
      </c>
      <c r="S74" s="90"/>
      <c r="T74" s="91">
        <f t="shared" si="11"/>
        <v>0</v>
      </c>
      <c r="U74" s="90">
        <v>25</v>
      </c>
      <c r="V74" s="90"/>
      <c r="W74" s="91">
        <f t="shared" si="12"/>
        <v>0</v>
      </c>
      <c r="X74" s="90">
        <v>25</v>
      </c>
      <c r="Y74" s="90"/>
      <c r="Z74" s="91">
        <f t="shared" si="13"/>
        <v>0</v>
      </c>
      <c r="AA74" s="92">
        <f t="shared" si="14"/>
        <v>0</v>
      </c>
      <c r="AB74" s="93">
        <f t="shared" si="15"/>
        <v>0</v>
      </c>
    </row>
    <row r="75" spans="1:28" s="12" customFormat="1" ht="138.75" customHeight="1">
      <c r="A75" s="332"/>
      <c r="B75" s="382"/>
      <c r="C75" s="314"/>
      <c r="D75" s="327">
        <v>19</v>
      </c>
      <c r="E75" s="368" t="s">
        <v>206</v>
      </c>
      <c r="F75" s="324">
        <v>6</v>
      </c>
      <c r="G75" s="33" t="s">
        <v>152</v>
      </c>
      <c r="H75" s="125" t="s">
        <v>205</v>
      </c>
      <c r="I75" s="114">
        <v>70</v>
      </c>
      <c r="J75" s="87">
        <v>0</v>
      </c>
      <c r="K75" s="32"/>
      <c r="L75" s="25"/>
      <c r="M75" s="74" t="s">
        <v>331</v>
      </c>
      <c r="N75" s="74" t="s">
        <v>131</v>
      </c>
      <c r="O75" s="90">
        <v>25</v>
      </c>
      <c r="P75" s="90"/>
      <c r="Q75" s="91">
        <f t="shared" ref="Q75:Q76" si="48">P75/O75</f>
        <v>0</v>
      </c>
      <c r="R75" s="90">
        <v>25</v>
      </c>
      <c r="S75" s="90"/>
      <c r="T75" s="91">
        <f t="shared" ref="T75:T76" si="49">S75/R75</f>
        <v>0</v>
      </c>
      <c r="U75" s="90">
        <v>25</v>
      </c>
      <c r="V75" s="90"/>
      <c r="W75" s="91">
        <f t="shared" ref="W75:W76" si="50">V75/U75</f>
        <v>0</v>
      </c>
      <c r="X75" s="90">
        <v>25</v>
      </c>
      <c r="Y75" s="90"/>
      <c r="Z75" s="91">
        <f t="shared" ref="Z75:Z76" si="51">Y75/X75</f>
        <v>0</v>
      </c>
      <c r="AA75" s="92">
        <f t="shared" ref="AA75:AA76" si="52">Y75+V75+S75+P75</f>
        <v>0</v>
      </c>
      <c r="AB75" s="93">
        <f t="shared" ref="AB75:AB76" si="53">(Y75+V75+S75+P75)/(X75+U75+R75+O75)</f>
        <v>0</v>
      </c>
    </row>
    <row r="76" spans="1:28" s="12" customFormat="1" ht="138.75" customHeight="1">
      <c r="A76" s="332"/>
      <c r="B76" s="382"/>
      <c r="C76" s="314"/>
      <c r="D76" s="329"/>
      <c r="E76" s="369"/>
      <c r="F76" s="326"/>
      <c r="G76" s="33" t="s">
        <v>152</v>
      </c>
      <c r="H76" s="125" t="s">
        <v>207</v>
      </c>
      <c r="I76" s="114">
        <v>71</v>
      </c>
      <c r="J76" s="87">
        <v>0</v>
      </c>
      <c r="K76" s="32"/>
      <c r="L76" s="25"/>
      <c r="M76" s="74" t="s">
        <v>331</v>
      </c>
      <c r="N76" s="74" t="s">
        <v>131</v>
      </c>
      <c r="O76" s="90">
        <v>25</v>
      </c>
      <c r="P76" s="90"/>
      <c r="Q76" s="91">
        <f t="shared" si="48"/>
        <v>0</v>
      </c>
      <c r="R76" s="90">
        <v>25</v>
      </c>
      <c r="S76" s="90"/>
      <c r="T76" s="91">
        <f t="shared" si="49"/>
        <v>0</v>
      </c>
      <c r="U76" s="90">
        <v>25</v>
      </c>
      <c r="V76" s="90"/>
      <c r="W76" s="91">
        <f t="shared" si="50"/>
        <v>0</v>
      </c>
      <c r="X76" s="90">
        <v>25</v>
      </c>
      <c r="Y76" s="90"/>
      <c r="Z76" s="91">
        <f t="shared" si="51"/>
        <v>0</v>
      </c>
      <c r="AA76" s="92">
        <f t="shared" si="52"/>
        <v>0</v>
      </c>
      <c r="AB76" s="93">
        <f t="shared" si="53"/>
        <v>0</v>
      </c>
    </row>
    <row r="77" spans="1:28" s="12" customFormat="1" ht="217.5" customHeight="1">
      <c r="A77" s="332"/>
      <c r="B77" s="382"/>
      <c r="C77" s="314"/>
      <c r="D77" s="84">
        <v>20</v>
      </c>
      <c r="E77" s="125" t="s">
        <v>80</v>
      </c>
      <c r="F77" s="81">
        <v>6</v>
      </c>
      <c r="G77" s="33" t="s">
        <v>152</v>
      </c>
      <c r="H77" s="125" t="s">
        <v>204</v>
      </c>
      <c r="I77" s="114">
        <v>72</v>
      </c>
      <c r="J77" s="87">
        <v>0</v>
      </c>
      <c r="K77" s="32"/>
      <c r="L77" s="25"/>
      <c r="M77" s="74" t="s">
        <v>331</v>
      </c>
      <c r="N77" s="74" t="s">
        <v>131</v>
      </c>
      <c r="O77" s="90">
        <v>25</v>
      </c>
      <c r="P77" s="90"/>
      <c r="Q77" s="91">
        <f t="shared" si="10"/>
        <v>0</v>
      </c>
      <c r="R77" s="90">
        <v>25</v>
      </c>
      <c r="S77" s="90"/>
      <c r="T77" s="91">
        <f t="shared" si="11"/>
        <v>0</v>
      </c>
      <c r="U77" s="90">
        <v>25</v>
      </c>
      <c r="V77" s="90"/>
      <c r="W77" s="91">
        <f t="shared" si="12"/>
        <v>0</v>
      </c>
      <c r="X77" s="90">
        <v>25</v>
      </c>
      <c r="Y77" s="90"/>
      <c r="Z77" s="91">
        <f t="shared" si="13"/>
        <v>0</v>
      </c>
      <c r="AA77" s="92">
        <f t="shared" si="14"/>
        <v>0</v>
      </c>
      <c r="AB77" s="93">
        <f t="shared" si="15"/>
        <v>0</v>
      </c>
    </row>
    <row r="78" spans="1:28" s="12" customFormat="1" ht="138.75" customHeight="1">
      <c r="A78" s="332"/>
      <c r="B78" s="382"/>
      <c r="C78" s="314"/>
      <c r="D78" s="327">
        <v>21</v>
      </c>
      <c r="E78" s="383" t="s">
        <v>111</v>
      </c>
      <c r="F78" s="324">
        <v>214</v>
      </c>
      <c r="G78" s="33" t="s">
        <v>151</v>
      </c>
      <c r="H78" s="125" t="s">
        <v>195</v>
      </c>
      <c r="I78" s="114">
        <v>73</v>
      </c>
      <c r="J78" s="87">
        <v>0</v>
      </c>
      <c r="K78" s="32"/>
      <c r="L78" s="25"/>
      <c r="M78" s="74" t="s">
        <v>331</v>
      </c>
      <c r="N78" s="74" t="s">
        <v>131</v>
      </c>
      <c r="O78" s="128"/>
      <c r="P78" s="128"/>
      <c r="Q78" s="129"/>
      <c r="R78" s="90">
        <v>100</v>
      </c>
      <c r="S78" s="90"/>
      <c r="T78" s="91">
        <f t="shared" ref="T78" si="54">S78/R78</f>
        <v>0</v>
      </c>
      <c r="U78" s="128"/>
      <c r="V78" s="128"/>
      <c r="W78" s="129"/>
      <c r="X78" s="128"/>
      <c r="Y78" s="128"/>
      <c r="Z78" s="129"/>
      <c r="AA78" s="92">
        <f>S78</f>
        <v>0</v>
      </c>
      <c r="AB78" s="93">
        <f>T78</f>
        <v>0</v>
      </c>
    </row>
    <row r="79" spans="1:28" s="12" customFormat="1" ht="138.75" customHeight="1">
      <c r="A79" s="332"/>
      <c r="B79" s="382"/>
      <c r="C79" s="314"/>
      <c r="D79" s="328"/>
      <c r="E79" s="384"/>
      <c r="F79" s="325"/>
      <c r="G79" s="33" t="s">
        <v>151</v>
      </c>
      <c r="H79" s="139" t="s">
        <v>289</v>
      </c>
      <c r="I79" s="114">
        <v>74</v>
      </c>
      <c r="J79" s="87">
        <v>0</v>
      </c>
      <c r="K79" s="32"/>
      <c r="L79" s="25"/>
      <c r="M79" s="74" t="s">
        <v>331</v>
      </c>
      <c r="N79" s="74" t="s">
        <v>131</v>
      </c>
      <c r="O79" s="128"/>
      <c r="P79" s="128"/>
      <c r="Q79" s="129"/>
      <c r="R79" s="128"/>
      <c r="S79" s="128"/>
      <c r="T79" s="129"/>
      <c r="U79" s="90">
        <v>100</v>
      </c>
      <c r="V79" s="90"/>
      <c r="W79" s="91">
        <f t="shared" si="12"/>
        <v>0</v>
      </c>
      <c r="X79" s="128"/>
      <c r="Y79" s="128"/>
      <c r="Z79" s="129"/>
      <c r="AA79" s="92">
        <f>V79</f>
        <v>0</v>
      </c>
      <c r="AB79" s="93">
        <f>W79</f>
        <v>0</v>
      </c>
    </row>
    <row r="80" spans="1:28" s="12" customFormat="1" ht="138.75" customHeight="1">
      <c r="A80" s="332"/>
      <c r="B80" s="382"/>
      <c r="C80" s="314"/>
      <c r="D80" s="328"/>
      <c r="E80" s="384"/>
      <c r="F80" s="325"/>
      <c r="G80" s="353" t="s">
        <v>302</v>
      </c>
      <c r="H80" s="125" t="s">
        <v>262</v>
      </c>
      <c r="I80" s="114">
        <v>75</v>
      </c>
      <c r="J80" s="87">
        <v>0</v>
      </c>
      <c r="K80" s="32"/>
      <c r="L80" s="25"/>
      <c r="M80" s="74" t="s">
        <v>331</v>
      </c>
      <c r="N80" s="74" t="s">
        <v>131</v>
      </c>
      <c r="O80" s="128"/>
      <c r="P80" s="128"/>
      <c r="Q80" s="129"/>
      <c r="R80" s="90">
        <v>50</v>
      </c>
      <c r="S80" s="90"/>
      <c r="T80" s="91">
        <f>S80/R80</f>
        <v>0</v>
      </c>
      <c r="U80" s="128"/>
      <c r="V80" s="128"/>
      <c r="W80" s="129"/>
      <c r="X80" s="90">
        <v>50</v>
      </c>
      <c r="Y80" s="90"/>
      <c r="Z80" s="91">
        <f>Y80/X80</f>
        <v>0</v>
      </c>
      <c r="AA80" s="92">
        <f>Y80+S80</f>
        <v>0</v>
      </c>
      <c r="AB80" s="93">
        <f>(S80+Y80)/(X80+R80)</f>
        <v>0</v>
      </c>
    </row>
    <row r="81" spans="1:28" s="12" customFormat="1" ht="138.75" customHeight="1">
      <c r="A81" s="332"/>
      <c r="B81" s="382"/>
      <c r="C81" s="314"/>
      <c r="D81" s="328"/>
      <c r="E81" s="384"/>
      <c r="F81" s="325"/>
      <c r="G81" s="354"/>
      <c r="H81" s="125" t="s">
        <v>263</v>
      </c>
      <c r="I81" s="114">
        <v>76</v>
      </c>
      <c r="J81" s="87">
        <v>0</v>
      </c>
      <c r="K81" s="32"/>
      <c r="L81" s="25"/>
      <c r="M81" s="74" t="s">
        <v>331</v>
      </c>
      <c r="N81" s="74" t="s">
        <v>131</v>
      </c>
      <c r="O81" s="110">
        <v>50</v>
      </c>
      <c r="P81" s="110"/>
      <c r="Q81" s="111">
        <f>P81/O81</f>
        <v>0</v>
      </c>
      <c r="R81" s="128"/>
      <c r="S81" s="128"/>
      <c r="T81" s="129"/>
      <c r="U81" s="90">
        <v>50</v>
      </c>
      <c r="V81" s="90"/>
      <c r="W81" s="91">
        <f>V81/U81</f>
        <v>0</v>
      </c>
      <c r="X81" s="128"/>
      <c r="Y81" s="128"/>
      <c r="Z81" s="129"/>
      <c r="AA81" s="92">
        <f>V81+P81</f>
        <v>0</v>
      </c>
      <c r="AB81" s="93">
        <f>(V81+P81)/(U81+O81)</f>
        <v>0</v>
      </c>
    </row>
    <row r="82" spans="1:28" s="12" customFormat="1" ht="101.25" customHeight="1">
      <c r="A82" s="332"/>
      <c r="B82" s="382"/>
      <c r="C82" s="314"/>
      <c r="D82" s="329"/>
      <c r="E82" s="385"/>
      <c r="F82" s="326"/>
      <c r="G82" s="355"/>
      <c r="H82" s="125" t="s">
        <v>264</v>
      </c>
      <c r="I82" s="114">
        <v>77</v>
      </c>
      <c r="J82" s="87">
        <v>500</v>
      </c>
      <c r="K82" s="32"/>
      <c r="L82" s="25"/>
      <c r="M82" s="74" t="s">
        <v>331</v>
      </c>
      <c r="N82" s="74" t="s">
        <v>131</v>
      </c>
      <c r="O82" s="110">
        <v>100</v>
      </c>
      <c r="P82" s="110"/>
      <c r="Q82" s="111">
        <f>P82/O82</f>
        <v>0</v>
      </c>
      <c r="R82" s="128"/>
      <c r="S82" s="128"/>
      <c r="T82" s="129"/>
      <c r="U82" s="128"/>
      <c r="V82" s="128"/>
      <c r="W82" s="129"/>
      <c r="X82" s="128"/>
      <c r="Y82" s="128"/>
      <c r="Z82" s="129"/>
      <c r="AA82" s="92">
        <f>P82</f>
        <v>0</v>
      </c>
      <c r="AB82" s="93">
        <f>Q82</f>
        <v>0</v>
      </c>
    </row>
    <row r="83" spans="1:28" s="12" customFormat="1" ht="138.75" customHeight="1">
      <c r="A83" s="332"/>
      <c r="B83" s="382"/>
      <c r="C83" s="314"/>
      <c r="D83" s="84">
        <v>22</v>
      </c>
      <c r="E83" s="125" t="s">
        <v>328</v>
      </c>
      <c r="F83" s="81">
        <v>600</v>
      </c>
      <c r="G83" s="33" t="s">
        <v>151</v>
      </c>
      <c r="H83" s="125" t="s">
        <v>196</v>
      </c>
      <c r="I83" s="114">
        <v>78</v>
      </c>
      <c r="J83" s="87">
        <v>0</v>
      </c>
      <c r="K83" s="25"/>
      <c r="L83" s="24"/>
      <c r="M83" s="74" t="s">
        <v>331</v>
      </c>
      <c r="N83" s="74" t="s">
        <v>131</v>
      </c>
      <c r="O83" s="128"/>
      <c r="P83" s="128"/>
      <c r="Q83" s="129"/>
      <c r="R83" s="90">
        <v>100</v>
      </c>
      <c r="S83" s="90"/>
      <c r="T83" s="91">
        <f t="shared" si="11"/>
        <v>0</v>
      </c>
      <c r="U83" s="128"/>
      <c r="V83" s="128"/>
      <c r="W83" s="129"/>
      <c r="X83" s="128"/>
      <c r="Y83" s="128"/>
      <c r="Z83" s="129"/>
      <c r="AA83" s="92">
        <f>S83</f>
        <v>0</v>
      </c>
      <c r="AB83" s="93">
        <f>T83</f>
        <v>0</v>
      </c>
    </row>
    <row r="84" spans="1:28" s="12" customFormat="1" ht="138.75" customHeight="1">
      <c r="A84" s="332"/>
      <c r="B84" s="382"/>
      <c r="C84" s="314"/>
      <c r="D84" s="84">
        <v>23</v>
      </c>
      <c r="E84" s="125" t="s">
        <v>108</v>
      </c>
      <c r="F84" s="81">
        <v>10</v>
      </c>
      <c r="G84" s="33" t="s">
        <v>152</v>
      </c>
      <c r="H84" s="125" t="s">
        <v>208</v>
      </c>
      <c r="I84" s="114">
        <v>79</v>
      </c>
      <c r="J84" s="87">
        <v>0</v>
      </c>
      <c r="K84" s="25"/>
      <c r="L84" s="24"/>
      <c r="M84" s="74" t="s">
        <v>331</v>
      </c>
      <c r="N84" s="74" t="s">
        <v>131</v>
      </c>
      <c r="O84" s="90">
        <v>25</v>
      </c>
      <c r="P84" s="90"/>
      <c r="Q84" s="91">
        <f t="shared" ref="Q84:Q165" si="55">P84/O84</f>
        <v>0</v>
      </c>
      <c r="R84" s="90">
        <v>25</v>
      </c>
      <c r="S84" s="90"/>
      <c r="T84" s="91">
        <f t="shared" ref="T84:T165" si="56">S84/R84</f>
        <v>0</v>
      </c>
      <c r="U84" s="90">
        <v>25</v>
      </c>
      <c r="V84" s="90"/>
      <c r="W84" s="91">
        <f t="shared" ref="W84:W165" si="57">V84/U84</f>
        <v>0</v>
      </c>
      <c r="X84" s="90">
        <v>25</v>
      </c>
      <c r="Y84" s="90"/>
      <c r="Z84" s="91">
        <f t="shared" ref="Z84:Z103" si="58">Y84/X84</f>
        <v>0</v>
      </c>
      <c r="AA84" s="92">
        <f t="shared" ref="AA84:AA103" si="59">Y84+V84+S84+P84</f>
        <v>0</v>
      </c>
      <c r="AB84" s="93">
        <f t="shared" ref="AB84:AB106" si="60">(Y84+V84+S84+P84)/(X84+U84+R84+O84)</f>
        <v>0</v>
      </c>
    </row>
    <row r="85" spans="1:28" s="12" customFormat="1" ht="138.75" customHeight="1">
      <c r="A85" s="332"/>
      <c r="B85" s="382"/>
      <c r="C85" s="314"/>
      <c r="D85" s="327">
        <v>24</v>
      </c>
      <c r="E85" s="383" t="s">
        <v>109</v>
      </c>
      <c r="F85" s="324">
        <v>169</v>
      </c>
      <c r="G85" s="33" t="s">
        <v>152</v>
      </c>
      <c r="H85" s="125" t="s">
        <v>203</v>
      </c>
      <c r="I85" s="114">
        <v>80</v>
      </c>
      <c r="J85" s="87">
        <v>0</v>
      </c>
      <c r="K85" s="25"/>
      <c r="L85" s="24"/>
      <c r="M85" s="74" t="s">
        <v>331</v>
      </c>
      <c r="N85" s="74" t="s">
        <v>131</v>
      </c>
      <c r="O85" s="90">
        <v>25</v>
      </c>
      <c r="P85" s="90"/>
      <c r="Q85" s="91">
        <f t="shared" si="55"/>
        <v>0</v>
      </c>
      <c r="R85" s="90">
        <v>25</v>
      </c>
      <c r="S85" s="90"/>
      <c r="T85" s="91">
        <f t="shared" si="56"/>
        <v>0</v>
      </c>
      <c r="U85" s="90">
        <v>25</v>
      </c>
      <c r="V85" s="90"/>
      <c r="W85" s="91">
        <f t="shared" si="57"/>
        <v>0</v>
      </c>
      <c r="X85" s="90">
        <v>25</v>
      </c>
      <c r="Y85" s="90"/>
      <c r="Z85" s="91">
        <f t="shared" si="58"/>
        <v>0</v>
      </c>
      <c r="AA85" s="92">
        <f t="shared" si="59"/>
        <v>0</v>
      </c>
      <c r="AB85" s="93">
        <f t="shared" si="60"/>
        <v>0</v>
      </c>
    </row>
    <row r="86" spans="1:28" s="12" customFormat="1" ht="138.75" customHeight="1">
      <c r="A86" s="332"/>
      <c r="B86" s="382"/>
      <c r="C86" s="314"/>
      <c r="D86" s="328"/>
      <c r="E86" s="384"/>
      <c r="F86" s="325"/>
      <c r="G86" s="33" t="s">
        <v>169</v>
      </c>
      <c r="H86" s="125" t="s">
        <v>198</v>
      </c>
      <c r="I86" s="114">
        <v>81</v>
      </c>
      <c r="J86" s="87">
        <v>0</v>
      </c>
      <c r="K86" s="25"/>
      <c r="L86" s="24"/>
      <c r="M86" s="74" t="s">
        <v>331</v>
      </c>
      <c r="N86" s="74" t="s">
        <v>131</v>
      </c>
      <c r="O86" s="128"/>
      <c r="P86" s="128"/>
      <c r="Q86" s="129"/>
      <c r="R86" s="90">
        <v>100</v>
      </c>
      <c r="S86" s="90"/>
      <c r="T86" s="91">
        <f>S86/R86</f>
        <v>0</v>
      </c>
      <c r="U86" s="128"/>
      <c r="V86" s="128"/>
      <c r="W86" s="129"/>
      <c r="X86" s="128"/>
      <c r="Y86" s="128"/>
      <c r="Z86" s="129"/>
      <c r="AA86" s="92">
        <f>S86</f>
        <v>0</v>
      </c>
      <c r="AB86" s="93">
        <f>T86</f>
        <v>0</v>
      </c>
    </row>
    <row r="87" spans="1:28" s="12" customFormat="1" ht="138.75" customHeight="1">
      <c r="A87" s="332"/>
      <c r="B87" s="382"/>
      <c r="C87" s="314"/>
      <c r="D87" s="328"/>
      <c r="E87" s="384"/>
      <c r="F87" s="325"/>
      <c r="G87" s="33" t="s">
        <v>151</v>
      </c>
      <c r="H87" s="125" t="s">
        <v>201</v>
      </c>
      <c r="I87" s="114">
        <v>82</v>
      </c>
      <c r="J87" s="87">
        <v>0</v>
      </c>
      <c r="K87" s="25"/>
      <c r="L87" s="24"/>
      <c r="M87" s="74" t="s">
        <v>331</v>
      </c>
      <c r="N87" s="74" t="s">
        <v>131</v>
      </c>
      <c r="O87" s="128"/>
      <c r="P87" s="128"/>
      <c r="Q87" s="129"/>
      <c r="R87" s="128"/>
      <c r="S87" s="128"/>
      <c r="T87" s="129"/>
      <c r="U87" s="90">
        <v>100</v>
      </c>
      <c r="V87" s="90"/>
      <c r="W87" s="91">
        <f>V87/U87</f>
        <v>0</v>
      </c>
      <c r="X87" s="128"/>
      <c r="Y87" s="128"/>
      <c r="Z87" s="129"/>
      <c r="AA87" s="92">
        <f>V87</f>
        <v>0</v>
      </c>
      <c r="AB87" s="93">
        <f>W87</f>
        <v>0</v>
      </c>
    </row>
    <row r="88" spans="1:28" s="12" customFormat="1" ht="138.75" customHeight="1">
      <c r="A88" s="332"/>
      <c r="B88" s="382"/>
      <c r="C88" s="314"/>
      <c r="D88" s="328"/>
      <c r="E88" s="384"/>
      <c r="F88" s="325"/>
      <c r="G88" s="33" t="s">
        <v>169</v>
      </c>
      <c r="H88" s="125" t="s">
        <v>192</v>
      </c>
      <c r="I88" s="114">
        <v>83</v>
      </c>
      <c r="J88" s="87">
        <v>0</v>
      </c>
      <c r="K88" s="25"/>
      <c r="L88" s="24"/>
      <c r="M88" s="74" t="s">
        <v>331</v>
      </c>
      <c r="N88" s="74" t="s">
        <v>131</v>
      </c>
      <c r="O88" s="128"/>
      <c r="P88" s="128"/>
      <c r="Q88" s="129"/>
      <c r="R88" s="90">
        <v>100</v>
      </c>
      <c r="S88" s="90"/>
      <c r="T88" s="91">
        <f>S88/R88</f>
        <v>0</v>
      </c>
      <c r="U88" s="128"/>
      <c r="V88" s="128"/>
      <c r="W88" s="129"/>
      <c r="X88" s="128"/>
      <c r="Y88" s="128"/>
      <c r="Z88" s="129"/>
      <c r="AA88" s="92">
        <f>S88</f>
        <v>0</v>
      </c>
      <c r="AB88" s="93">
        <f>T88</f>
        <v>0</v>
      </c>
    </row>
    <row r="89" spans="1:28" s="12" customFormat="1" ht="138.75" customHeight="1">
      <c r="A89" s="332"/>
      <c r="B89" s="382"/>
      <c r="C89" s="314"/>
      <c r="D89" s="328"/>
      <c r="E89" s="384"/>
      <c r="F89" s="325"/>
      <c r="G89" s="33" t="s">
        <v>169</v>
      </c>
      <c r="H89" s="125" t="s">
        <v>197</v>
      </c>
      <c r="I89" s="114">
        <v>84</v>
      </c>
      <c r="J89" s="87">
        <v>0</v>
      </c>
      <c r="K89" s="25"/>
      <c r="L89" s="24"/>
      <c r="M89" s="74" t="s">
        <v>331</v>
      </c>
      <c r="N89" s="74" t="s">
        <v>131</v>
      </c>
      <c r="O89" s="90">
        <v>100</v>
      </c>
      <c r="P89" s="90"/>
      <c r="Q89" s="91">
        <f t="shared" si="55"/>
        <v>0</v>
      </c>
      <c r="R89" s="128"/>
      <c r="S89" s="128"/>
      <c r="T89" s="129"/>
      <c r="U89" s="128"/>
      <c r="V89" s="128"/>
      <c r="W89" s="129"/>
      <c r="X89" s="128"/>
      <c r="Y89" s="128"/>
      <c r="Z89" s="129"/>
      <c r="AA89" s="92">
        <f>P89</f>
        <v>0</v>
      </c>
      <c r="AB89" s="93">
        <f>Q89</f>
        <v>0</v>
      </c>
    </row>
    <row r="90" spans="1:28" s="12" customFormat="1" ht="138.75" customHeight="1">
      <c r="A90" s="332"/>
      <c r="B90" s="382"/>
      <c r="C90" s="314"/>
      <c r="D90" s="328"/>
      <c r="E90" s="384"/>
      <c r="F90" s="325"/>
      <c r="G90" s="353" t="s">
        <v>302</v>
      </c>
      <c r="H90" s="125" t="s">
        <v>334</v>
      </c>
      <c r="I90" s="114">
        <v>85</v>
      </c>
      <c r="J90" s="87">
        <v>0</v>
      </c>
      <c r="K90" s="32"/>
      <c r="L90" s="25"/>
      <c r="M90" s="74" t="s">
        <v>331</v>
      </c>
      <c r="N90" s="74" t="s">
        <v>131</v>
      </c>
      <c r="O90" s="90">
        <v>50</v>
      </c>
      <c r="P90" s="111"/>
      <c r="Q90" s="91">
        <f t="shared" si="55"/>
        <v>0</v>
      </c>
      <c r="R90" s="111">
        <v>0.5</v>
      </c>
      <c r="S90" s="111"/>
      <c r="T90" s="111">
        <f>S90/R90</f>
        <v>0</v>
      </c>
      <c r="U90" s="128"/>
      <c r="V90" s="128"/>
      <c r="W90" s="129"/>
      <c r="X90" s="128"/>
      <c r="Y90" s="128"/>
      <c r="Z90" s="129"/>
      <c r="AA90" s="132">
        <f>S90+P90</f>
        <v>0</v>
      </c>
      <c r="AB90" s="93">
        <f>(S90+P90)/(R90+O90)</f>
        <v>0</v>
      </c>
    </row>
    <row r="91" spans="1:28" s="12" customFormat="1" ht="138.75" customHeight="1">
      <c r="A91" s="332"/>
      <c r="B91" s="382"/>
      <c r="C91" s="314"/>
      <c r="D91" s="328"/>
      <c r="E91" s="384"/>
      <c r="F91" s="325"/>
      <c r="G91" s="354"/>
      <c r="H91" s="125" t="s">
        <v>265</v>
      </c>
      <c r="I91" s="114">
        <v>86</v>
      </c>
      <c r="J91" s="87">
        <v>0</v>
      </c>
      <c r="K91" s="32"/>
      <c r="L91" s="25"/>
      <c r="M91" s="74" t="s">
        <v>331</v>
      </c>
      <c r="N91" s="74" t="s">
        <v>131</v>
      </c>
      <c r="O91" s="128"/>
      <c r="P91" s="128"/>
      <c r="Q91" s="129"/>
      <c r="R91" s="128"/>
      <c r="S91" s="128"/>
      <c r="T91" s="129"/>
      <c r="U91" s="110">
        <v>50</v>
      </c>
      <c r="V91" s="110"/>
      <c r="W91" s="111">
        <f>V91/U91</f>
        <v>0</v>
      </c>
      <c r="X91" s="110">
        <v>50</v>
      </c>
      <c r="Y91" s="110"/>
      <c r="Z91" s="111">
        <f>Y91/X91</f>
        <v>0</v>
      </c>
      <c r="AA91" s="92">
        <f>Y91+V91</f>
        <v>0</v>
      </c>
      <c r="AB91" s="93">
        <f>(Y91+V91)/(X91+U91)</f>
        <v>0</v>
      </c>
    </row>
    <row r="92" spans="1:28" s="12" customFormat="1" ht="138.75" customHeight="1">
      <c r="A92" s="332"/>
      <c r="B92" s="382"/>
      <c r="C92" s="314"/>
      <c r="D92" s="328"/>
      <c r="E92" s="384"/>
      <c r="F92" s="325"/>
      <c r="G92" s="354"/>
      <c r="H92" s="125" t="s">
        <v>266</v>
      </c>
      <c r="I92" s="114">
        <v>87</v>
      </c>
      <c r="J92" s="87">
        <v>1000</v>
      </c>
      <c r="K92" s="32"/>
      <c r="L92" s="25"/>
      <c r="M92" s="74" t="s">
        <v>331</v>
      </c>
      <c r="N92" s="74" t="s">
        <v>131</v>
      </c>
      <c r="O92" s="128"/>
      <c r="P92" s="128"/>
      <c r="Q92" s="129"/>
      <c r="R92" s="110">
        <v>100</v>
      </c>
      <c r="S92" s="110"/>
      <c r="T92" s="111">
        <f>S92/R92</f>
        <v>0</v>
      </c>
      <c r="U92" s="128"/>
      <c r="V92" s="128"/>
      <c r="W92" s="129"/>
      <c r="X92" s="128"/>
      <c r="Y92" s="128"/>
      <c r="Z92" s="129"/>
      <c r="AA92" s="92">
        <f>S92</f>
        <v>0</v>
      </c>
      <c r="AB92" s="93">
        <f>T92</f>
        <v>0</v>
      </c>
    </row>
    <row r="93" spans="1:28" s="12" customFormat="1" ht="138.75" customHeight="1">
      <c r="A93" s="332"/>
      <c r="B93" s="382"/>
      <c r="C93" s="314"/>
      <c r="D93" s="328"/>
      <c r="E93" s="384"/>
      <c r="F93" s="325"/>
      <c r="G93" s="354"/>
      <c r="H93" s="125" t="s">
        <v>318</v>
      </c>
      <c r="I93" s="114">
        <v>88</v>
      </c>
      <c r="J93" s="87">
        <v>11250</v>
      </c>
      <c r="K93" s="32"/>
      <c r="L93" s="25"/>
      <c r="M93" s="74" t="s">
        <v>331</v>
      </c>
      <c r="N93" s="74" t="s">
        <v>131</v>
      </c>
      <c r="O93" s="110">
        <v>50</v>
      </c>
      <c r="P93" s="110"/>
      <c r="Q93" s="111">
        <f>P93/O93</f>
        <v>0</v>
      </c>
      <c r="R93" s="110">
        <v>50</v>
      </c>
      <c r="S93" s="110"/>
      <c r="T93" s="111">
        <f>S93/R93</f>
        <v>0</v>
      </c>
      <c r="U93" s="128"/>
      <c r="V93" s="128"/>
      <c r="W93" s="129"/>
      <c r="X93" s="128"/>
      <c r="Y93" s="128"/>
      <c r="Z93" s="129"/>
      <c r="AA93" s="92">
        <f>S93+P93</f>
        <v>0</v>
      </c>
      <c r="AB93" s="93">
        <f>(S93+P93)/(R93+O93)</f>
        <v>0</v>
      </c>
    </row>
    <row r="94" spans="1:28" s="12" customFormat="1" ht="138.75" customHeight="1">
      <c r="A94" s="332"/>
      <c r="B94" s="382"/>
      <c r="C94" s="314"/>
      <c r="D94" s="328"/>
      <c r="E94" s="384"/>
      <c r="F94" s="325"/>
      <c r="G94" s="354"/>
      <c r="H94" s="125" t="s">
        <v>267</v>
      </c>
      <c r="I94" s="114">
        <v>89</v>
      </c>
      <c r="J94" s="87">
        <v>0</v>
      </c>
      <c r="K94" s="32"/>
      <c r="L94" s="25"/>
      <c r="M94" s="74" t="s">
        <v>331</v>
      </c>
      <c r="N94" s="74" t="s">
        <v>131</v>
      </c>
      <c r="O94" s="128"/>
      <c r="P94" s="128"/>
      <c r="Q94" s="129"/>
      <c r="R94" s="110">
        <v>100</v>
      </c>
      <c r="S94" s="110"/>
      <c r="T94" s="111">
        <f>S94/R94</f>
        <v>0</v>
      </c>
      <c r="U94" s="128"/>
      <c r="V94" s="128"/>
      <c r="W94" s="129"/>
      <c r="X94" s="128"/>
      <c r="Y94" s="128"/>
      <c r="Z94" s="129"/>
      <c r="AA94" s="92">
        <f>S94</f>
        <v>0</v>
      </c>
      <c r="AB94" s="93">
        <f>T94</f>
        <v>0</v>
      </c>
    </row>
    <row r="95" spans="1:28" s="12" customFormat="1" ht="138.75" customHeight="1">
      <c r="A95" s="332"/>
      <c r="B95" s="382"/>
      <c r="C95" s="314"/>
      <c r="D95" s="328"/>
      <c r="E95" s="384"/>
      <c r="F95" s="325"/>
      <c r="G95" s="354"/>
      <c r="H95" s="125" t="s">
        <v>268</v>
      </c>
      <c r="I95" s="114">
        <v>90</v>
      </c>
      <c r="J95" s="87">
        <v>0</v>
      </c>
      <c r="K95" s="32"/>
      <c r="L95" s="25"/>
      <c r="M95" s="74" t="s">
        <v>331</v>
      </c>
      <c r="N95" s="74" t="s">
        <v>131</v>
      </c>
      <c r="O95" s="128"/>
      <c r="P95" s="128"/>
      <c r="Q95" s="129"/>
      <c r="R95" s="128"/>
      <c r="S95" s="128"/>
      <c r="T95" s="129"/>
      <c r="U95" s="110">
        <v>50</v>
      </c>
      <c r="V95" s="110"/>
      <c r="W95" s="111">
        <f>V95/U95</f>
        <v>0</v>
      </c>
      <c r="X95" s="110">
        <v>50</v>
      </c>
      <c r="Y95" s="110"/>
      <c r="Z95" s="111">
        <f>Y95/X95</f>
        <v>0</v>
      </c>
      <c r="AA95" s="92">
        <f>Y95+V95</f>
        <v>0</v>
      </c>
      <c r="AB95" s="93">
        <f>(Y95+V95)/(X95+U95)</f>
        <v>0</v>
      </c>
    </row>
    <row r="96" spans="1:28" s="12" customFormat="1" ht="138.75" customHeight="1">
      <c r="A96" s="332"/>
      <c r="B96" s="382"/>
      <c r="C96" s="314"/>
      <c r="D96" s="329"/>
      <c r="E96" s="385"/>
      <c r="F96" s="326"/>
      <c r="G96" s="355"/>
      <c r="H96" s="125" t="s">
        <v>269</v>
      </c>
      <c r="I96" s="114">
        <v>91</v>
      </c>
      <c r="J96" s="87">
        <v>0</v>
      </c>
      <c r="K96" s="32"/>
      <c r="L96" s="25"/>
      <c r="M96" s="74" t="s">
        <v>331</v>
      </c>
      <c r="N96" s="74" t="s">
        <v>131</v>
      </c>
      <c r="O96" s="110">
        <v>25</v>
      </c>
      <c r="P96" s="110"/>
      <c r="Q96" s="111">
        <f>P96/O96</f>
        <v>0</v>
      </c>
      <c r="R96" s="110">
        <v>25</v>
      </c>
      <c r="S96" s="110"/>
      <c r="T96" s="111">
        <f>S96/R96</f>
        <v>0</v>
      </c>
      <c r="U96" s="110">
        <v>25</v>
      </c>
      <c r="V96" s="110"/>
      <c r="W96" s="111">
        <f>V96/U96</f>
        <v>0</v>
      </c>
      <c r="X96" s="110">
        <v>25</v>
      </c>
      <c r="Y96" s="110"/>
      <c r="Z96" s="111">
        <f>Y96/X96</f>
        <v>0</v>
      </c>
      <c r="AA96" s="92">
        <f>Y96+V96+S96+P96</f>
        <v>0</v>
      </c>
      <c r="AB96" s="93">
        <f>(Y96+V96+S96+P96)/(X96+U96+R96+O96)</f>
        <v>0</v>
      </c>
    </row>
    <row r="97" spans="1:28" s="12" customFormat="1" ht="138.75" customHeight="1">
      <c r="A97" s="332"/>
      <c r="B97" s="382"/>
      <c r="C97" s="314"/>
      <c r="D97" s="327">
        <v>25</v>
      </c>
      <c r="E97" s="365" t="s">
        <v>95</v>
      </c>
      <c r="F97" s="324">
        <v>0.8</v>
      </c>
      <c r="G97" s="353" t="s">
        <v>169</v>
      </c>
      <c r="H97" s="125" t="s">
        <v>290</v>
      </c>
      <c r="I97" s="114">
        <v>92</v>
      </c>
      <c r="J97" s="87">
        <v>0</v>
      </c>
      <c r="K97" s="32"/>
      <c r="L97" s="25"/>
      <c r="M97" s="74" t="s">
        <v>331</v>
      </c>
      <c r="N97" s="74" t="s">
        <v>131</v>
      </c>
      <c r="O97" s="128"/>
      <c r="P97" s="128"/>
      <c r="Q97" s="129"/>
      <c r="R97" s="110">
        <v>100</v>
      </c>
      <c r="S97" s="110"/>
      <c r="T97" s="111">
        <f>S97/R97</f>
        <v>0</v>
      </c>
      <c r="U97" s="128"/>
      <c r="V97" s="128"/>
      <c r="W97" s="129"/>
      <c r="X97" s="128"/>
      <c r="Y97" s="128"/>
      <c r="Z97" s="129"/>
      <c r="AA97" s="92">
        <f>S97</f>
        <v>0</v>
      </c>
      <c r="AB97" s="93">
        <f>T97</f>
        <v>0</v>
      </c>
    </row>
    <row r="98" spans="1:28" s="12" customFormat="1" ht="138.75" customHeight="1">
      <c r="A98" s="332"/>
      <c r="B98" s="382"/>
      <c r="C98" s="315"/>
      <c r="D98" s="329"/>
      <c r="E98" s="366"/>
      <c r="F98" s="326"/>
      <c r="G98" s="355"/>
      <c r="H98" s="125" t="s">
        <v>213</v>
      </c>
      <c r="I98" s="114">
        <v>93</v>
      </c>
      <c r="J98" s="87">
        <v>0</v>
      </c>
      <c r="K98" s="25"/>
      <c r="L98" s="24"/>
      <c r="M98" s="74" t="s">
        <v>331</v>
      </c>
      <c r="N98" s="74" t="s">
        <v>131</v>
      </c>
      <c r="O98" s="90">
        <v>25</v>
      </c>
      <c r="P98" s="90"/>
      <c r="Q98" s="91">
        <f t="shared" si="55"/>
        <v>0</v>
      </c>
      <c r="R98" s="90">
        <v>25</v>
      </c>
      <c r="S98" s="90"/>
      <c r="T98" s="91">
        <f t="shared" si="56"/>
        <v>0</v>
      </c>
      <c r="U98" s="90">
        <v>25</v>
      </c>
      <c r="V98" s="90"/>
      <c r="W98" s="91">
        <f t="shared" si="57"/>
        <v>0</v>
      </c>
      <c r="X98" s="90">
        <v>25</v>
      </c>
      <c r="Y98" s="90"/>
      <c r="Z98" s="91">
        <f t="shared" si="58"/>
        <v>0</v>
      </c>
      <c r="AA98" s="92">
        <f t="shared" si="59"/>
        <v>0</v>
      </c>
      <c r="AB98" s="93">
        <f t="shared" si="60"/>
        <v>0</v>
      </c>
    </row>
    <row r="99" spans="1:28" s="12" customFormat="1" ht="138.75" customHeight="1">
      <c r="A99" s="332"/>
      <c r="B99" s="319" t="s">
        <v>18</v>
      </c>
      <c r="C99" s="333">
        <v>0.05</v>
      </c>
      <c r="D99" s="84">
        <v>26</v>
      </c>
      <c r="E99" s="119" t="s">
        <v>81</v>
      </c>
      <c r="F99" s="82">
        <v>0.8</v>
      </c>
      <c r="G99" s="353" t="s">
        <v>152</v>
      </c>
      <c r="H99" s="119" t="s">
        <v>209</v>
      </c>
      <c r="I99" s="114">
        <v>94</v>
      </c>
      <c r="J99" s="87">
        <v>0</v>
      </c>
      <c r="K99" s="25"/>
      <c r="L99" s="24"/>
      <c r="M99" s="74" t="s">
        <v>330</v>
      </c>
      <c r="N99" s="74" t="s">
        <v>131</v>
      </c>
      <c r="O99" s="90">
        <v>25</v>
      </c>
      <c r="P99" s="90"/>
      <c r="Q99" s="91">
        <f t="shared" si="55"/>
        <v>0</v>
      </c>
      <c r="R99" s="90">
        <v>25</v>
      </c>
      <c r="S99" s="90"/>
      <c r="T99" s="91">
        <f t="shared" si="56"/>
        <v>0</v>
      </c>
      <c r="U99" s="90">
        <v>25</v>
      </c>
      <c r="V99" s="90"/>
      <c r="W99" s="91">
        <f t="shared" si="57"/>
        <v>0</v>
      </c>
      <c r="X99" s="90">
        <v>25</v>
      </c>
      <c r="Y99" s="90"/>
      <c r="Z99" s="91">
        <f t="shared" si="58"/>
        <v>0</v>
      </c>
      <c r="AA99" s="92">
        <f t="shared" si="59"/>
        <v>0</v>
      </c>
      <c r="AB99" s="93">
        <f t="shared" si="60"/>
        <v>0</v>
      </c>
    </row>
    <row r="100" spans="1:28" s="12" customFormat="1" ht="138.75" customHeight="1">
      <c r="A100" s="332"/>
      <c r="B100" s="320"/>
      <c r="C100" s="320"/>
      <c r="D100" s="327">
        <v>27</v>
      </c>
      <c r="E100" s="392" t="s">
        <v>16</v>
      </c>
      <c r="F100" s="340">
        <v>1</v>
      </c>
      <c r="G100" s="354"/>
      <c r="H100" s="119" t="s">
        <v>212</v>
      </c>
      <c r="I100" s="114">
        <v>95</v>
      </c>
      <c r="J100" s="87">
        <v>0</v>
      </c>
      <c r="K100" s="25"/>
      <c r="L100" s="24"/>
      <c r="M100" s="74" t="s">
        <v>330</v>
      </c>
      <c r="N100" s="74" t="s">
        <v>131</v>
      </c>
      <c r="O100" s="90">
        <v>25</v>
      </c>
      <c r="P100" s="90"/>
      <c r="Q100" s="91">
        <f t="shared" ref="Q100" si="61">P100/O100</f>
        <v>0</v>
      </c>
      <c r="R100" s="90">
        <v>25</v>
      </c>
      <c r="S100" s="90"/>
      <c r="T100" s="91">
        <f t="shared" ref="T100" si="62">S100/R100</f>
        <v>0</v>
      </c>
      <c r="U100" s="90">
        <v>25</v>
      </c>
      <c r="V100" s="90"/>
      <c r="W100" s="91">
        <f t="shared" ref="W100" si="63">V100/U100</f>
        <v>0</v>
      </c>
      <c r="X100" s="90">
        <v>25</v>
      </c>
      <c r="Y100" s="90"/>
      <c r="Z100" s="91">
        <f t="shared" ref="Z100" si="64">Y100/X100</f>
        <v>0</v>
      </c>
      <c r="AA100" s="92">
        <f t="shared" ref="AA100" si="65">Y100+V100+S100+P100</f>
        <v>0</v>
      </c>
      <c r="AB100" s="93">
        <f t="shared" ref="AB100" si="66">(Y100+V100+S100+P100)/(X100+U100+R100+O100)</f>
        <v>0</v>
      </c>
    </row>
    <row r="101" spans="1:28" s="12" customFormat="1" ht="138.75" customHeight="1">
      <c r="A101" s="332"/>
      <c r="B101" s="320"/>
      <c r="C101" s="320"/>
      <c r="D101" s="328"/>
      <c r="E101" s="393"/>
      <c r="F101" s="341"/>
      <c r="G101" s="354"/>
      <c r="H101" s="119" t="s">
        <v>210</v>
      </c>
      <c r="I101" s="114">
        <v>96</v>
      </c>
      <c r="J101" s="87">
        <v>0</v>
      </c>
      <c r="K101" s="25"/>
      <c r="L101" s="24"/>
      <c r="M101" s="74" t="s">
        <v>330</v>
      </c>
      <c r="N101" s="74" t="s">
        <v>131</v>
      </c>
      <c r="O101" s="90">
        <v>25</v>
      </c>
      <c r="P101" s="90"/>
      <c r="Q101" s="91">
        <f t="shared" si="55"/>
        <v>0</v>
      </c>
      <c r="R101" s="90">
        <v>25</v>
      </c>
      <c r="S101" s="90"/>
      <c r="T101" s="91">
        <f t="shared" si="56"/>
        <v>0</v>
      </c>
      <c r="U101" s="90">
        <v>25</v>
      </c>
      <c r="V101" s="90"/>
      <c r="W101" s="91">
        <f t="shared" si="57"/>
        <v>0</v>
      </c>
      <c r="X101" s="90">
        <v>25</v>
      </c>
      <c r="Y101" s="90"/>
      <c r="Z101" s="91">
        <f t="shared" si="58"/>
        <v>0</v>
      </c>
      <c r="AA101" s="92">
        <f t="shared" si="59"/>
        <v>0</v>
      </c>
      <c r="AB101" s="93">
        <f t="shared" si="60"/>
        <v>0</v>
      </c>
    </row>
    <row r="102" spans="1:28" s="12" customFormat="1" ht="131.25" customHeight="1">
      <c r="A102" s="332"/>
      <c r="B102" s="320"/>
      <c r="C102" s="320"/>
      <c r="D102" s="328"/>
      <c r="E102" s="393"/>
      <c r="F102" s="341"/>
      <c r="G102" s="354"/>
      <c r="H102" s="119" t="s">
        <v>211</v>
      </c>
      <c r="I102" s="114">
        <v>97</v>
      </c>
      <c r="J102" s="87">
        <v>0</v>
      </c>
      <c r="K102" s="25"/>
      <c r="L102" s="24"/>
      <c r="M102" s="74" t="s">
        <v>330</v>
      </c>
      <c r="N102" s="74" t="s">
        <v>131</v>
      </c>
      <c r="O102" s="90">
        <v>25</v>
      </c>
      <c r="P102" s="90"/>
      <c r="Q102" s="91">
        <f t="shared" si="55"/>
        <v>0</v>
      </c>
      <c r="R102" s="90">
        <v>25</v>
      </c>
      <c r="S102" s="90"/>
      <c r="T102" s="91">
        <f t="shared" si="56"/>
        <v>0</v>
      </c>
      <c r="U102" s="90">
        <v>25</v>
      </c>
      <c r="V102" s="90"/>
      <c r="W102" s="91">
        <f t="shared" si="57"/>
        <v>0</v>
      </c>
      <c r="X102" s="90">
        <v>25</v>
      </c>
      <c r="Y102" s="90"/>
      <c r="Z102" s="91">
        <f t="shared" si="58"/>
        <v>0</v>
      </c>
      <c r="AA102" s="92">
        <f t="shared" si="59"/>
        <v>0</v>
      </c>
      <c r="AB102" s="93">
        <f t="shared" si="60"/>
        <v>0</v>
      </c>
    </row>
    <row r="103" spans="1:28" s="12" customFormat="1" ht="131.25" customHeight="1">
      <c r="A103" s="332"/>
      <c r="B103" s="320"/>
      <c r="C103" s="320"/>
      <c r="D103" s="328"/>
      <c r="E103" s="393"/>
      <c r="F103" s="341"/>
      <c r="G103" s="354"/>
      <c r="H103" s="119" t="s">
        <v>295</v>
      </c>
      <c r="I103" s="114">
        <v>98</v>
      </c>
      <c r="J103" s="87">
        <v>0</v>
      </c>
      <c r="K103" s="25"/>
      <c r="L103" s="24"/>
      <c r="M103" s="74" t="s">
        <v>330</v>
      </c>
      <c r="N103" s="74" t="s">
        <v>131</v>
      </c>
      <c r="O103" s="90">
        <v>25</v>
      </c>
      <c r="P103" s="90"/>
      <c r="Q103" s="91">
        <f t="shared" si="55"/>
        <v>0</v>
      </c>
      <c r="R103" s="90">
        <v>25</v>
      </c>
      <c r="S103" s="90"/>
      <c r="T103" s="91">
        <f t="shared" si="56"/>
        <v>0</v>
      </c>
      <c r="U103" s="90">
        <v>25</v>
      </c>
      <c r="V103" s="90"/>
      <c r="W103" s="91">
        <f t="shared" si="57"/>
        <v>0</v>
      </c>
      <c r="X103" s="90">
        <v>25</v>
      </c>
      <c r="Y103" s="90"/>
      <c r="Z103" s="91">
        <f t="shared" si="58"/>
        <v>0</v>
      </c>
      <c r="AA103" s="92">
        <f t="shared" si="59"/>
        <v>0</v>
      </c>
      <c r="AB103" s="93">
        <f t="shared" si="60"/>
        <v>0</v>
      </c>
    </row>
    <row r="104" spans="1:28" s="12" customFormat="1" ht="131.25" customHeight="1">
      <c r="A104" s="332"/>
      <c r="B104" s="320"/>
      <c r="C104" s="320"/>
      <c r="D104" s="328"/>
      <c r="E104" s="393"/>
      <c r="F104" s="341"/>
      <c r="G104" s="354"/>
      <c r="H104" s="119" t="s">
        <v>296</v>
      </c>
      <c r="I104" s="114">
        <v>99</v>
      </c>
      <c r="J104" s="88">
        <v>0</v>
      </c>
      <c r="K104" s="25"/>
      <c r="L104" s="24"/>
      <c r="M104" s="74" t="s">
        <v>330</v>
      </c>
      <c r="N104" s="74" t="s">
        <v>131</v>
      </c>
      <c r="O104" s="90">
        <v>25</v>
      </c>
      <c r="P104" s="90"/>
      <c r="Q104" s="91">
        <f t="shared" ref="Q104:Q105" si="67">P104/O104</f>
        <v>0</v>
      </c>
      <c r="R104" s="90">
        <v>25</v>
      </c>
      <c r="S104" s="90"/>
      <c r="T104" s="91">
        <f t="shared" ref="T104:T105" si="68">S104/R104</f>
        <v>0</v>
      </c>
      <c r="U104" s="90">
        <v>25</v>
      </c>
      <c r="V104" s="90"/>
      <c r="W104" s="91">
        <f t="shared" ref="W104:W105" si="69">V104/U104</f>
        <v>0</v>
      </c>
      <c r="X104" s="90">
        <v>25</v>
      </c>
      <c r="Y104" s="90"/>
      <c r="Z104" s="91">
        <f t="shared" ref="Z104:Z105" si="70">Y104/X104</f>
        <v>0</v>
      </c>
      <c r="AA104" s="92">
        <f t="shared" ref="AA104:AA105" si="71">Y104+V104+S104+P104</f>
        <v>0</v>
      </c>
      <c r="AB104" s="93">
        <f t="shared" si="60"/>
        <v>0</v>
      </c>
    </row>
    <row r="105" spans="1:28" s="12" customFormat="1" ht="131.25" customHeight="1">
      <c r="A105" s="332"/>
      <c r="B105" s="320"/>
      <c r="C105" s="320"/>
      <c r="D105" s="328"/>
      <c r="E105" s="393"/>
      <c r="F105" s="341"/>
      <c r="G105" s="354"/>
      <c r="H105" s="119" t="s">
        <v>298</v>
      </c>
      <c r="I105" s="114">
        <v>100</v>
      </c>
      <c r="J105" s="88">
        <v>0</v>
      </c>
      <c r="K105" s="25"/>
      <c r="L105" s="24"/>
      <c r="M105" s="74" t="s">
        <v>330</v>
      </c>
      <c r="N105" s="74" t="s">
        <v>131</v>
      </c>
      <c r="O105" s="90">
        <v>25</v>
      </c>
      <c r="P105" s="90"/>
      <c r="Q105" s="91">
        <f t="shared" si="67"/>
        <v>0</v>
      </c>
      <c r="R105" s="90">
        <v>25</v>
      </c>
      <c r="S105" s="90"/>
      <c r="T105" s="91">
        <f t="shared" si="68"/>
        <v>0</v>
      </c>
      <c r="U105" s="90">
        <v>25</v>
      </c>
      <c r="V105" s="90"/>
      <c r="W105" s="91">
        <f t="shared" si="69"/>
        <v>0</v>
      </c>
      <c r="X105" s="90">
        <v>25</v>
      </c>
      <c r="Y105" s="90"/>
      <c r="Z105" s="91">
        <f t="shared" si="70"/>
        <v>0</v>
      </c>
      <c r="AA105" s="92">
        <f t="shared" si="71"/>
        <v>0</v>
      </c>
      <c r="AB105" s="93">
        <f t="shared" si="60"/>
        <v>0</v>
      </c>
    </row>
    <row r="106" spans="1:28" s="12" customFormat="1" ht="131.25" customHeight="1">
      <c r="A106" s="332"/>
      <c r="B106" s="320"/>
      <c r="C106" s="320"/>
      <c r="D106" s="328"/>
      <c r="E106" s="393"/>
      <c r="F106" s="341"/>
      <c r="G106" s="355"/>
      <c r="H106" s="119" t="s">
        <v>297</v>
      </c>
      <c r="I106" s="114">
        <v>101</v>
      </c>
      <c r="J106" s="88">
        <v>0</v>
      </c>
      <c r="K106" s="25"/>
      <c r="L106" s="24"/>
      <c r="M106" s="74" t="s">
        <v>330</v>
      </c>
      <c r="N106" s="74" t="s">
        <v>131</v>
      </c>
      <c r="O106" s="90">
        <v>25</v>
      </c>
      <c r="P106" s="90"/>
      <c r="Q106" s="91">
        <f t="shared" ref="Q106" si="72">P106/O106</f>
        <v>0</v>
      </c>
      <c r="R106" s="90">
        <v>25</v>
      </c>
      <c r="S106" s="90"/>
      <c r="T106" s="91">
        <f t="shared" ref="T106" si="73">S106/R106</f>
        <v>0</v>
      </c>
      <c r="U106" s="90">
        <v>25</v>
      </c>
      <c r="V106" s="90"/>
      <c r="W106" s="91">
        <f t="shared" ref="W106" si="74">V106/U106</f>
        <v>0</v>
      </c>
      <c r="X106" s="90">
        <v>25</v>
      </c>
      <c r="Y106" s="90"/>
      <c r="Z106" s="91">
        <f t="shared" ref="Z106" si="75">Y106/X106</f>
        <v>0</v>
      </c>
      <c r="AA106" s="92">
        <f>Y106+V106+S106+P106</f>
        <v>0</v>
      </c>
      <c r="AB106" s="93">
        <f t="shared" si="60"/>
        <v>0</v>
      </c>
    </row>
    <row r="107" spans="1:28" s="12" customFormat="1" ht="131.25" customHeight="1">
      <c r="A107" s="332"/>
      <c r="B107" s="320"/>
      <c r="C107" s="320"/>
      <c r="D107" s="329"/>
      <c r="E107" s="394"/>
      <c r="F107" s="342"/>
      <c r="G107" s="33" t="s">
        <v>302</v>
      </c>
      <c r="H107" s="119" t="s">
        <v>270</v>
      </c>
      <c r="I107" s="114">
        <v>102</v>
      </c>
      <c r="J107" s="87">
        <v>0</v>
      </c>
      <c r="K107" s="25"/>
      <c r="L107" s="24"/>
      <c r="M107" s="74" t="s">
        <v>330</v>
      </c>
      <c r="N107" s="74" t="s">
        <v>131</v>
      </c>
      <c r="O107" s="128"/>
      <c r="P107" s="128"/>
      <c r="Q107" s="129"/>
      <c r="R107" s="128"/>
      <c r="S107" s="128"/>
      <c r="T107" s="129"/>
      <c r="U107" s="128"/>
      <c r="V107" s="128"/>
      <c r="W107" s="129"/>
      <c r="X107" s="110">
        <v>100</v>
      </c>
      <c r="Y107" s="110"/>
      <c r="Z107" s="111">
        <f>Y107/X107</f>
        <v>0</v>
      </c>
      <c r="AA107" s="92">
        <f>Y107</f>
        <v>0</v>
      </c>
      <c r="AB107" s="93">
        <f>Z107</f>
        <v>0</v>
      </c>
    </row>
    <row r="108" spans="1:28" s="12" customFormat="1" ht="131.25" customHeight="1">
      <c r="A108" s="332"/>
      <c r="B108" s="320"/>
      <c r="C108" s="320"/>
      <c r="D108" s="327">
        <v>28</v>
      </c>
      <c r="E108" s="392" t="s">
        <v>299</v>
      </c>
      <c r="F108" s="340">
        <v>1</v>
      </c>
      <c r="G108" s="353" t="s">
        <v>152</v>
      </c>
      <c r="H108" s="119" t="s">
        <v>300</v>
      </c>
      <c r="I108" s="114">
        <v>103</v>
      </c>
      <c r="J108" s="87">
        <v>0</v>
      </c>
      <c r="K108" s="25"/>
      <c r="L108" s="24"/>
      <c r="M108" s="74" t="s">
        <v>330</v>
      </c>
      <c r="N108" s="74" t="s">
        <v>131</v>
      </c>
      <c r="O108" s="110">
        <v>25</v>
      </c>
      <c r="P108" s="110"/>
      <c r="Q108" s="111">
        <f>P108/O108</f>
        <v>0</v>
      </c>
      <c r="R108" s="110">
        <v>25</v>
      </c>
      <c r="S108" s="110"/>
      <c r="T108" s="111">
        <f>S108/R108</f>
        <v>0</v>
      </c>
      <c r="U108" s="110">
        <v>25</v>
      </c>
      <c r="V108" s="110"/>
      <c r="W108" s="111">
        <f>V108/U108</f>
        <v>0</v>
      </c>
      <c r="X108" s="110">
        <v>25</v>
      </c>
      <c r="Y108" s="110"/>
      <c r="Z108" s="111">
        <f>Y108/X108</f>
        <v>0</v>
      </c>
      <c r="AA108" s="92">
        <f>Y108+V108+S108+P108</f>
        <v>0</v>
      </c>
      <c r="AB108" s="93">
        <f>(Y108+V108+S108+P108)/(X108+U108+R108+O108)</f>
        <v>0</v>
      </c>
    </row>
    <row r="109" spans="1:28" s="12" customFormat="1" ht="131.25" customHeight="1">
      <c r="A109" s="332"/>
      <c r="B109" s="320"/>
      <c r="C109" s="320"/>
      <c r="D109" s="329"/>
      <c r="E109" s="394"/>
      <c r="F109" s="342"/>
      <c r="G109" s="355"/>
      <c r="H109" s="119" t="s">
        <v>301</v>
      </c>
      <c r="I109" s="114">
        <v>104</v>
      </c>
      <c r="J109" s="87">
        <v>0</v>
      </c>
      <c r="K109" s="25"/>
      <c r="L109" s="24"/>
      <c r="M109" s="74" t="s">
        <v>330</v>
      </c>
      <c r="N109" s="74" t="s">
        <v>131</v>
      </c>
      <c r="O109" s="110">
        <v>25</v>
      </c>
      <c r="P109" s="110"/>
      <c r="Q109" s="111">
        <f>P109/O109</f>
        <v>0</v>
      </c>
      <c r="R109" s="110">
        <v>25</v>
      </c>
      <c r="S109" s="110"/>
      <c r="T109" s="111">
        <f>S109/R109</f>
        <v>0</v>
      </c>
      <c r="U109" s="110">
        <v>25</v>
      </c>
      <c r="V109" s="110"/>
      <c r="W109" s="111">
        <f>V109/U109</f>
        <v>0</v>
      </c>
      <c r="X109" s="110">
        <v>25</v>
      </c>
      <c r="Y109" s="110"/>
      <c r="Z109" s="111">
        <f>Y109/X109</f>
        <v>0</v>
      </c>
      <c r="AA109" s="92">
        <f>Y109+V109+S109+P109</f>
        <v>0</v>
      </c>
      <c r="AB109" s="93">
        <f>(Y109+V109+S109+P109)/(X109+U109+R109+O109)</f>
        <v>0</v>
      </c>
    </row>
    <row r="110" spans="1:28" s="12" customFormat="1" ht="131.25" customHeight="1">
      <c r="A110" s="334" t="s">
        <v>17</v>
      </c>
      <c r="B110" s="317" t="s">
        <v>92</v>
      </c>
      <c r="C110" s="316">
        <v>0.15</v>
      </c>
      <c r="D110" s="84">
        <v>29</v>
      </c>
      <c r="E110" s="77" t="s">
        <v>283</v>
      </c>
      <c r="F110" s="81">
        <v>8</v>
      </c>
      <c r="G110" s="353" t="s">
        <v>302</v>
      </c>
      <c r="H110" s="140" t="s">
        <v>329</v>
      </c>
      <c r="I110" s="114">
        <v>105</v>
      </c>
      <c r="J110" s="87">
        <v>12000</v>
      </c>
      <c r="K110" s="50"/>
      <c r="L110" s="51"/>
      <c r="M110" s="74" t="s">
        <v>332</v>
      </c>
      <c r="N110" s="74" t="s">
        <v>131</v>
      </c>
      <c r="O110" s="110">
        <v>50</v>
      </c>
      <c r="P110" s="110"/>
      <c r="Q110" s="111">
        <f>P110/O110</f>
        <v>0</v>
      </c>
      <c r="R110" s="110">
        <v>50</v>
      </c>
      <c r="S110" s="110"/>
      <c r="T110" s="111">
        <f t="shared" ref="T110:T111" si="76">S110/R110</f>
        <v>0</v>
      </c>
      <c r="U110" s="128"/>
      <c r="V110" s="128"/>
      <c r="W110" s="129"/>
      <c r="X110" s="128"/>
      <c r="Y110" s="128"/>
      <c r="Z110" s="129"/>
      <c r="AA110" s="92">
        <f>S110+P110</f>
        <v>0</v>
      </c>
      <c r="AB110" s="93">
        <f>(S110+P110)/(R110+O110)</f>
        <v>0</v>
      </c>
    </row>
    <row r="111" spans="1:28" ht="168.75" customHeight="1">
      <c r="A111" s="334"/>
      <c r="B111" s="317"/>
      <c r="C111" s="317"/>
      <c r="D111" s="349">
        <v>30</v>
      </c>
      <c r="E111" s="346" t="s">
        <v>261</v>
      </c>
      <c r="F111" s="324">
        <v>360</v>
      </c>
      <c r="G111" s="354"/>
      <c r="H111" s="140" t="s">
        <v>115</v>
      </c>
      <c r="I111" s="114">
        <v>106</v>
      </c>
      <c r="J111" s="147" t="s">
        <v>352</v>
      </c>
      <c r="K111" s="50"/>
      <c r="L111" s="51"/>
      <c r="M111" s="74" t="s">
        <v>332</v>
      </c>
      <c r="N111" s="74" t="s">
        <v>131</v>
      </c>
      <c r="O111" s="128"/>
      <c r="P111" s="128"/>
      <c r="Q111" s="129"/>
      <c r="R111" s="110">
        <v>100</v>
      </c>
      <c r="S111" s="110"/>
      <c r="T111" s="111">
        <f t="shared" si="76"/>
        <v>0</v>
      </c>
      <c r="U111" s="128"/>
      <c r="V111" s="128"/>
      <c r="W111" s="129"/>
      <c r="X111" s="128"/>
      <c r="Y111" s="128"/>
      <c r="Z111" s="129"/>
      <c r="AA111" s="92">
        <f>S111</f>
        <v>0</v>
      </c>
      <c r="AB111" s="93">
        <f>T111</f>
        <v>0</v>
      </c>
    </row>
    <row r="112" spans="1:28" ht="168.75" customHeight="1">
      <c r="A112" s="334"/>
      <c r="B112" s="317"/>
      <c r="C112" s="317"/>
      <c r="D112" s="349"/>
      <c r="E112" s="347"/>
      <c r="F112" s="325"/>
      <c r="G112" s="354"/>
      <c r="H112" s="140" t="s">
        <v>117</v>
      </c>
      <c r="I112" s="114">
        <v>107</v>
      </c>
      <c r="J112" s="147" t="s">
        <v>244</v>
      </c>
      <c r="K112" s="50"/>
      <c r="L112" s="51"/>
      <c r="M112" s="74" t="s">
        <v>332</v>
      </c>
      <c r="N112" s="74" t="s">
        <v>131</v>
      </c>
      <c r="O112" s="128"/>
      <c r="P112" s="128"/>
      <c r="Q112" s="129"/>
      <c r="R112" s="128"/>
      <c r="S112" s="128"/>
      <c r="T112" s="129"/>
      <c r="U112" s="128"/>
      <c r="V112" s="128"/>
      <c r="W112" s="129"/>
      <c r="X112" s="110">
        <v>100</v>
      </c>
      <c r="Y112" s="110"/>
      <c r="Z112" s="111">
        <f>Y112/X112</f>
        <v>0</v>
      </c>
      <c r="AA112" s="92">
        <f>Y112</f>
        <v>0</v>
      </c>
      <c r="AB112" s="93">
        <f>Z112</f>
        <v>0</v>
      </c>
    </row>
    <row r="113" spans="1:28" ht="168.75" customHeight="1">
      <c r="A113" s="334"/>
      <c r="B113" s="317"/>
      <c r="C113" s="317"/>
      <c r="D113" s="349"/>
      <c r="E113" s="347"/>
      <c r="F113" s="325"/>
      <c r="G113" s="354"/>
      <c r="H113" s="140" t="s">
        <v>271</v>
      </c>
      <c r="I113" s="114">
        <v>108</v>
      </c>
      <c r="J113" s="147" t="s">
        <v>272</v>
      </c>
      <c r="K113" s="50"/>
      <c r="L113" s="51"/>
      <c r="M113" s="74" t="s">
        <v>332</v>
      </c>
      <c r="N113" s="74" t="s">
        <v>131</v>
      </c>
      <c r="O113" s="128"/>
      <c r="P113" s="128"/>
      <c r="Q113" s="129"/>
      <c r="R113" s="110">
        <v>50</v>
      </c>
      <c r="S113" s="110"/>
      <c r="T113" s="111">
        <f>S113/R113</f>
        <v>0</v>
      </c>
      <c r="U113" s="128"/>
      <c r="V113" s="128"/>
      <c r="W113" s="129"/>
      <c r="X113" s="110">
        <v>50</v>
      </c>
      <c r="Y113" s="110"/>
      <c r="Z113" s="111">
        <f>Y113/X113</f>
        <v>0</v>
      </c>
      <c r="AA113" s="92">
        <f>Y113+S113</f>
        <v>0</v>
      </c>
      <c r="AB113" s="93">
        <f>(Y113+S113)/(X113+R113)</f>
        <v>0</v>
      </c>
    </row>
    <row r="114" spans="1:28" ht="168.75" customHeight="1">
      <c r="A114" s="334"/>
      <c r="B114" s="317"/>
      <c r="C114" s="317"/>
      <c r="D114" s="349"/>
      <c r="E114" s="347"/>
      <c r="F114" s="325"/>
      <c r="G114" s="354"/>
      <c r="H114" s="140" t="s">
        <v>273</v>
      </c>
      <c r="I114" s="114">
        <v>109</v>
      </c>
      <c r="J114" s="147" t="s">
        <v>347</v>
      </c>
      <c r="K114" s="50"/>
      <c r="L114" s="51"/>
      <c r="M114" s="74" t="s">
        <v>332</v>
      </c>
      <c r="N114" s="74" t="s">
        <v>131</v>
      </c>
      <c r="O114" s="128"/>
      <c r="P114" s="128"/>
      <c r="Q114" s="129"/>
      <c r="R114" s="128"/>
      <c r="S114" s="128"/>
      <c r="T114" s="129"/>
      <c r="U114" s="128"/>
      <c r="V114" s="128"/>
      <c r="W114" s="129"/>
      <c r="X114" s="90">
        <v>100</v>
      </c>
      <c r="Y114" s="90"/>
      <c r="Z114" s="91">
        <f>Y114/X114</f>
        <v>0</v>
      </c>
      <c r="AA114" s="92">
        <f>Y114</f>
        <v>0</v>
      </c>
      <c r="AB114" s="93">
        <f>Z114</f>
        <v>0</v>
      </c>
    </row>
    <row r="115" spans="1:28" ht="168.75" customHeight="1">
      <c r="A115" s="334"/>
      <c r="B115" s="317"/>
      <c r="C115" s="317"/>
      <c r="D115" s="349"/>
      <c r="E115" s="347"/>
      <c r="F115" s="325"/>
      <c r="G115" s="354"/>
      <c r="H115" s="140" t="s">
        <v>274</v>
      </c>
      <c r="I115" s="114">
        <v>110</v>
      </c>
      <c r="J115" s="147" t="s">
        <v>353</v>
      </c>
      <c r="K115" s="50"/>
      <c r="L115" s="51"/>
      <c r="M115" s="74" t="s">
        <v>332</v>
      </c>
      <c r="N115" s="74" t="s">
        <v>131</v>
      </c>
      <c r="O115" s="128"/>
      <c r="P115" s="128"/>
      <c r="Q115" s="129"/>
      <c r="R115" s="128"/>
      <c r="S115" s="128"/>
      <c r="T115" s="129"/>
      <c r="U115" s="128"/>
      <c r="V115" s="128"/>
      <c r="W115" s="129"/>
      <c r="X115" s="90">
        <v>100</v>
      </c>
      <c r="Y115" s="90"/>
      <c r="Z115" s="91">
        <f t="shared" ref="Z115:Z117" si="77">Y115/X115</f>
        <v>0</v>
      </c>
      <c r="AA115" s="92">
        <f t="shared" ref="AA115:AA117" si="78">Y115</f>
        <v>0</v>
      </c>
      <c r="AB115" s="93">
        <f t="shared" ref="AB115:AB117" si="79">Z115</f>
        <v>0</v>
      </c>
    </row>
    <row r="116" spans="1:28" ht="168.75" customHeight="1">
      <c r="A116" s="334"/>
      <c r="B116" s="317"/>
      <c r="C116" s="317"/>
      <c r="D116" s="349"/>
      <c r="E116" s="347"/>
      <c r="F116" s="325"/>
      <c r="G116" s="354"/>
      <c r="H116" s="140" t="s">
        <v>275</v>
      </c>
      <c r="I116" s="114">
        <v>111</v>
      </c>
      <c r="J116" s="147" t="s">
        <v>276</v>
      </c>
      <c r="K116" s="50"/>
      <c r="L116" s="51"/>
      <c r="M116" s="74" t="s">
        <v>332</v>
      </c>
      <c r="N116" s="74" t="s">
        <v>131</v>
      </c>
      <c r="O116" s="128"/>
      <c r="P116" s="128"/>
      <c r="Q116" s="129"/>
      <c r="R116" s="128"/>
      <c r="S116" s="128"/>
      <c r="T116" s="129"/>
      <c r="U116" s="128"/>
      <c r="V116" s="128"/>
      <c r="W116" s="129"/>
      <c r="X116" s="90">
        <v>100</v>
      </c>
      <c r="Y116" s="90"/>
      <c r="Z116" s="91">
        <f t="shared" si="77"/>
        <v>0</v>
      </c>
      <c r="AA116" s="92">
        <f t="shared" si="78"/>
        <v>0</v>
      </c>
      <c r="AB116" s="93">
        <f t="shared" si="79"/>
        <v>0</v>
      </c>
    </row>
    <row r="117" spans="1:28" ht="168.75" customHeight="1">
      <c r="A117" s="334"/>
      <c r="B117" s="317"/>
      <c r="C117" s="317"/>
      <c r="D117" s="349"/>
      <c r="E117" s="347"/>
      <c r="F117" s="325"/>
      <c r="G117" s="354"/>
      <c r="H117" s="140" t="s">
        <v>116</v>
      </c>
      <c r="I117" s="114">
        <v>112</v>
      </c>
      <c r="J117" s="87">
        <v>500</v>
      </c>
      <c r="K117" s="50"/>
      <c r="L117" s="51"/>
      <c r="M117" s="74" t="s">
        <v>332</v>
      </c>
      <c r="N117" s="74" t="s">
        <v>131</v>
      </c>
      <c r="O117" s="128"/>
      <c r="P117" s="128"/>
      <c r="Q117" s="129"/>
      <c r="R117" s="128"/>
      <c r="S117" s="128"/>
      <c r="T117" s="129"/>
      <c r="U117" s="128"/>
      <c r="V117" s="128"/>
      <c r="W117" s="129"/>
      <c r="X117" s="90">
        <v>100</v>
      </c>
      <c r="Y117" s="90"/>
      <c r="Z117" s="91">
        <f t="shared" si="77"/>
        <v>0</v>
      </c>
      <c r="AA117" s="92">
        <f t="shared" si="78"/>
        <v>0</v>
      </c>
      <c r="AB117" s="93">
        <f t="shared" si="79"/>
        <v>0</v>
      </c>
    </row>
    <row r="118" spans="1:28" ht="168.75" customHeight="1">
      <c r="A118" s="334"/>
      <c r="B118" s="317"/>
      <c r="C118" s="317"/>
      <c r="D118" s="349"/>
      <c r="E118" s="347"/>
      <c r="F118" s="325"/>
      <c r="G118" s="354"/>
      <c r="H118" s="140" t="s">
        <v>277</v>
      </c>
      <c r="I118" s="114">
        <v>113</v>
      </c>
      <c r="J118" s="87">
        <v>500</v>
      </c>
      <c r="K118" s="50"/>
      <c r="L118" s="51"/>
      <c r="M118" s="74" t="s">
        <v>332</v>
      </c>
      <c r="N118" s="74" t="s">
        <v>131</v>
      </c>
      <c r="O118" s="110">
        <v>100</v>
      </c>
      <c r="P118" s="110"/>
      <c r="Q118" s="111">
        <f>P118/O118</f>
        <v>0</v>
      </c>
      <c r="R118" s="128"/>
      <c r="S118" s="128"/>
      <c r="T118" s="129"/>
      <c r="U118" s="128"/>
      <c r="V118" s="128"/>
      <c r="W118" s="129"/>
      <c r="X118" s="128"/>
      <c r="Y118" s="128"/>
      <c r="Z118" s="129"/>
      <c r="AA118" s="92">
        <f>P118</f>
        <v>0</v>
      </c>
      <c r="AB118" s="93">
        <f>Q118</f>
        <v>0</v>
      </c>
    </row>
    <row r="119" spans="1:28" ht="168.75" customHeight="1">
      <c r="A119" s="334"/>
      <c r="B119" s="317"/>
      <c r="C119" s="317"/>
      <c r="D119" s="349"/>
      <c r="E119" s="347"/>
      <c r="F119" s="325"/>
      <c r="G119" s="354"/>
      <c r="H119" s="140" t="s">
        <v>114</v>
      </c>
      <c r="I119" s="114">
        <v>114</v>
      </c>
      <c r="J119" s="87">
        <v>500</v>
      </c>
      <c r="K119" s="50"/>
      <c r="L119" s="51"/>
      <c r="M119" s="74" t="s">
        <v>332</v>
      </c>
      <c r="N119" s="74" t="s">
        <v>131</v>
      </c>
      <c r="O119" s="128"/>
      <c r="P119" s="128"/>
      <c r="Q119" s="129"/>
      <c r="R119" s="110">
        <v>100</v>
      </c>
      <c r="S119" s="110"/>
      <c r="T119" s="111">
        <f>S119/R119</f>
        <v>0</v>
      </c>
      <c r="U119" s="128"/>
      <c r="V119" s="128"/>
      <c r="W119" s="129"/>
      <c r="X119" s="128"/>
      <c r="Y119" s="128"/>
      <c r="Z119" s="129"/>
      <c r="AA119" s="92">
        <f>S119</f>
        <v>0</v>
      </c>
      <c r="AB119" s="93">
        <f>T119</f>
        <v>0</v>
      </c>
    </row>
    <row r="120" spans="1:28" ht="168.75" customHeight="1">
      <c r="A120" s="334"/>
      <c r="B120" s="317"/>
      <c r="C120" s="317"/>
      <c r="D120" s="349"/>
      <c r="E120" s="347"/>
      <c r="F120" s="325"/>
      <c r="G120" s="354"/>
      <c r="H120" s="140" t="s">
        <v>278</v>
      </c>
      <c r="I120" s="114">
        <v>115</v>
      </c>
      <c r="J120" s="87">
        <v>500</v>
      </c>
      <c r="K120" s="50"/>
      <c r="L120" s="51"/>
      <c r="M120" s="74" t="s">
        <v>332</v>
      </c>
      <c r="N120" s="74" t="s">
        <v>131</v>
      </c>
      <c r="O120" s="128"/>
      <c r="P120" s="128"/>
      <c r="Q120" s="129"/>
      <c r="R120" s="128"/>
      <c r="S120" s="128"/>
      <c r="T120" s="129"/>
      <c r="U120" s="110">
        <v>100</v>
      </c>
      <c r="V120" s="110"/>
      <c r="W120" s="111">
        <f>V120/U120</f>
        <v>0</v>
      </c>
      <c r="X120" s="128"/>
      <c r="Y120" s="128"/>
      <c r="Z120" s="129"/>
      <c r="AA120" s="92">
        <f>V120</f>
        <v>0</v>
      </c>
      <c r="AB120" s="93">
        <f>W120</f>
        <v>0</v>
      </c>
    </row>
    <row r="121" spans="1:28" ht="168.75" customHeight="1">
      <c r="A121" s="334"/>
      <c r="B121" s="317"/>
      <c r="C121" s="317"/>
      <c r="D121" s="349"/>
      <c r="E121" s="347"/>
      <c r="F121" s="325"/>
      <c r="G121" s="354"/>
      <c r="H121" s="140" t="s">
        <v>279</v>
      </c>
      <c r="I121" s="114">
        <v>116</v>
      </c>
      <c r="J121" s="147" t="s">
        <v>340</v>
      </c>
      <c r="K121" s="50"/>
      <c r="L121" s="51"/>
      <c r="M121" s="74" t="s">
        <v>332</v>
      </c>
      <c r="N121" s="74" t="s">
        <v>131</v>
      </c>
      <c r="O121" s="128"/>
      <c r="P121" s="128"/>
      <c r="Q121" s="129"/>
      <c r="R121" s="110">
        <v>100</v>
      </c>
      <c r="S121" s="110"/>
      <c r="T121" s="111">
        <f>S121/R121</f>
        <v>0</v>
      </c>
      <c r="U121" s="130"/>
      <c r="V121" s="128"/>
      <c r="W121" s="129"/>
      <c r="X121" s="128"/>
      <c r="Y121" s="128"/>
      <c r="Z121" s="129"/>
      <c r="AA121" s="92">
        <f>S121</f>
        <v>0</v>
      </c>
      <c r="AB121" s="93">
        <f>T121</f>
        <v>0</v>
      </c>
    </row>
    <row r="122" spans="1:28" ht="168.75" customHeight="1">
      <c r="A122" s="334"/>
      <c r="B122" s="317"/>
      <c r="C122" s="317"/>
      <c r="D122" s="349"/>
      <c r="E122" s="347"/>
      <c r="F122" s="325"/>
      <c r="G122" s="354"/>
      <c r="H122" s="140" t="s">
        <v>470</v>
      </c>
      <c r="I122" s="114">
        <v>117</v>
      </c>
      <c r="J122" s="87">
        <v>0</v>
      </c>
      <c r="K122" s="50"/>
      <c r="L122" s="51"/>
      <c r="M122" s="74" t="s">
        <v>332</v>
      </c>
      <c r="N122" s="74" t="s">
        <v>131</v>
      </c>
      <c r="O122" s="128"/>
      <c r="P122" s="128"/>
      <c r="Q122" s="129"/>
      <c r="R122" s="128"/>
      <c r="S122" s="128"/>
      <c r="T122" s="129"/>
      <c r="U122" s="110">
        <v>100</v>
      </c>
      <c r="V122" s="110"/>
      <c r="W122" s="111">
        <f>V122/U122</f>
        <v>0</v>
      </c>
      <c r="X122" s="128"/>
      <c r="Y122" s="128"/>
      <c r="Z122" s="129"/>
      <c r="AA122" s="92">
        <f>V122</f>
        <v>0</v>
      </c>
      <c r="AB122" s="93">
        <f>W122</f>
        <v>0</v>
      </c>
    </row>
    <row r="123" spans="1:28" ht="168.75" customHeight="1">
      <c r="A123" s="334"/>
      <c r="B123" s="317"/>
      <c r="C123" s="317"/>
      <c r="D123" s="349"/>
      <c r="E123" s="347"/>
      <c r="F123" s="326"/>
      <c r="G123" s="355"/>
      <c r="H123" s="140" t="s">
        <v>280</v>
      </c>
      <c r="I123" s="114">
        <v>118</v>
      </c>
      <c r="J123" s="87">
        <v>0</v>
      </c>
      <c r="K123" s="50"/>
      <c r="L123" s="51"/>
      <c r="M123" s="74" t="s">
        <v>332</v>
      </c>
      <c r="N123" s="74" t="s">
        <v>131</v>
      </c>
      <c r="O123" s="128"/>
      <c r="P123" s="128"/>
      <c r="Q123" s="129"/>
      <c r="R123" s="110">
        <v>100</v>
      </c>
      <c r="S123" s="110"/>
      <c r="T123" s="111">
        <f>S123/R123</f>
        <v>0</v>
      </c>
      <c r="U123" s="128"/>
      <c r="V123" s="128"/>
      <c r="W123" s="129"/>
      <c r="X123" s="128"/>
      <c r="Y123" s="128"/>
      <c r="Z123" s="129"/>
      <c r="AA123" s="92">
        <f>S123</f>
        <v>0</v>
      </c>
      <c r="AB123" s="93">
        <f>T123</f>
        <v>0</v>
      </c>
    </row>
    <row r="124" spans="1:28" ht="153.75" customHeight="1">
      <c r="A124" s="334"/>
      <c r="B124" s="317"/>
      <c r="C124" s="317"/>
      <c r="D124" s="327">
        <v>31</v>
      </c>
      <c r="E124" s="346" t="s">
        <v>106</v>
      </c>
      <c r="F124" s="340">
        <v>0.02</v>
      </c>
      <c r="G124" s="33" t="s">
        <v>127</v>
      </c>
      <c r="H124" s="141" t="s">
        <v>337</v>
      </c>
      <c r="I124" s="114">
        <v>119</v>
      </c>
      <c r="J124" s="87">
        <v>0</v>
      </c>
      <c r="K124" s="25"/>
      <c r="L124" s="24"/>
      <c r="M124" s="74" t="s">
        <v>330</v>
      </c>
      <c r="N124" s="74" t="s">
        <v>131</v>
      </c>
      <c r="O124" s="128"/>
      <c r="P124" s="128"/>
      <c r="Q124" s="129"/>
      <c r="R124" s="90">
        <v>50</v>
      </c>
      <c r="S124" s="90"/>
      <c r="T124" s="91">
        <f t="shared" ref="T124" si="80">S124/R124</f>
        <v>0</v>
      </c>
      <c r="U124" s="90">
        <v>50</v>
      </c>
      <c r="V124" s="90"/>
      <c r="W124" s="91">
        <f t="shared" ref="W124" si="81">V124/U124</f>
        <v>0</v>
      </c>
      <c r="X124" s="128"/>
      <c r="Y124" s="128"/>
      <c r="Z124" s="129"/>
      <c r="AA124" s="92">
        <f>V124+S124</f>
        <v>0</v>
      </c>
      <c r="AB124" s="93">
        <f>(V124+S124)/(U124+R124)</f>
        <v>0</v>
      </c>
    </row>
    <row r="125" spans="1:28" ht="153.75" customHeight="1">
      <c r="A125" s="334"/>
      <c r="B125" s="317"/>
      <c r="C125" s="317"/>
      <c r="D125" s="328"/>
      <c r="E125" s="347"/>
      <c r="F125" s="341"/>
      <c r="G125" s="33" t="s">
        <v>127</v>
      </c>
      <c r="H125" s="141" t="s">
        <v>310</v>
      </c>
      <c r="I125" s="114">
        <v>120</v>
      </c>
      <c r="J125" s="87">
        <v>20000</v>
      </c>
      <c r="K125" s="25"/>
      <c r="L125" s="24"/>
      <c r="M125" s="74" t="s">
        <v>330</v>
      </c>
      <c r="N125" s="74" t="s">
        <v>131</v>
      </c>
      <c r="O125" s="128"/>
      <c r="P125" s="128"/>
      <c r="Q125" s="129"/>
      <c r="R125" s="90">
        <v>100</v>
      </c>
      <c r="S125" s="90"/>
      <c r="T125" s="91">
        <f t="shared" si="56"/>
        <v>0</v>
      </c>
      <c r="U125" s="128"/>
      <c r="V125" s="128"/>
      <c r="W125" s="129"/>
      <c r="X125" s="128"/>
      <c r="Y125" s="128"/>
      <c r="Z125" s="129"/>
      <c r="AA125" s="92">
        <f>S125</f>
        <v>0</v>
      </c>
      <c r="AB125" s="93">
        <f>T125</f>
        <v>0</v>
      </c>
    </row>
    <row r="126" spans="1:28" ht="153.75" customHeight="1">
      <c r="A126" s="334"/>
      <c r="B126" s="317"/>
      <c r="C126" s="317"/>
      <c r="D126" s="328"/>
      <c r="E126" s="347"/>
      <c r="F126" s="341"/>
      <c r="G126" s="33" t="s">
        <v>151</v>
      </c>
      <c r="H126" s="141" t="s">
        <v>199</v>
      </c>
      <c r="I126" s="114">
        <v>121</v>
      </c>
      <c r="J126" s="87">
        <v>0</v>
      </c>
      <c r="K126" s="25"/>
      <c r="L126" s="24"/>
      <c r="M126" s="74" t="s">
        <v>330</v>
      </c>
      <c r="N126" s="74" t="s">
        <v>131</v>
      </c>
      <c r="O126" s="128"/>
      <c r="P126" s="128"/>
      <c r="Q126" s="129"/>
      <c r="R126" s="90">
        <v>100</v>
      </c>
      <c r="S126" s="90"/>
      <c r="T126" s="91">
        <f t="shared" si="56"/>
        <v>0</v>
      </c>
      <c r="U126" s="128"/>
      <c r="V126" s="128"/>
      <c r="W126" s="129"/>
      <c r="X126" s="128"/>
      <c r="Y126" s="128"/>
      <c r="Z126" s="129"/>
      <c r="AA126" s="92">
        <f>S126</f>
        <v>0</v>
      </c>
      <c r="AB126" s="93">
        <f>T126</f>
        <v>0</v>
      </c>
    </row>
    <row r="127" spans="1:28" ht="153.75" customHeight="1">
      <c r="A127" s="334"/>
      <c r="B127" s="317"/>
      <c r="C127" s="317"/>
      <c r="D127" s="328"/>
      <c r="E127" s="347"/>
      <c r="F127" s="341"/>
      <c r="G127" s="33" t="s">
        <v>152</v>
      </c>
      <c r="H127" s="141" t="s">
        <v>166</v>
      </c>
      <c r="I127" s="114">
        <v>122</v>
      </c>
      <c r="J127" s="87">
        <v>0</v>
      </c>
      <c r="K127" s="25"/>
      <c r="L127" s="24"/>
      <c r="M127" s="74" t="s">
        <v>330</v>
      </c>
      <c r="N127" s="74" t="s">
        <v>131</v>
      </c>
      <c r="O127" s="90">
        <v>25</v>
      </c>
      <c r="P127" s="90"/>
      <c r="Q127" s="91">
        <f t="shared" si="55"/>
        <v>0</v>
      </c>
      <c r="R127" s="90">
        <v>25</v>
      </c>
      <c r="S127" s="90"/>
      <c r="T127" s="91">
        <f t="shared" si="56"/>
        <v>0</v>
      </c>
      <c r="U127" s="90">
        <v>25</v>
      </c>
      <c r="V127" s="90"/>
      <c r="W127" s="91">
        <f t="shared" si="57"/>
        <v>0</v>
      </c>
      <c r="X127" s="90">
        <v>25</v>
      </c>
      <c r="Y127" s="90"/>
      <c r="Z127" s="91">
        <f t="shared" ref="Z127:Z128" si="82">Y127/X127</f>
        <v>0</v>
      </c>
      <c r="AA127" s="92">
        <f t="shared" ref="AA127" si="83">Y127+V127+S127+P127</f>
        <v>0</v>
      </c>
      <c r="AB127" s="93">
        <f t="shared" ref="AB127" si="84">(Y127+V127+S127+P127)/(X127+U127+R127+O127)</f>
        <v>0</v>
      </c>
    </row>
    <row r="128" spans="1:28" ht="165" customHeight="1">
      <c r="A128" s="334"/>
      <c r="B128" s="317"/>
      <c r="C128" s="317"/>
      <c r="D128" s="328"/>
      <c r="E128" s="347"/>
      <c r="F128" s="341"/>
      <c r="G128" s="33" t="s">
        <v>151</v>
      </c>
      <c r="H128" s="141" t="s">
        <v>133</v>
      </c>
      <c r="I128" s="114">
        <v>123</v>
      </c>
      <c r="J128" s="87">
        <v>0</v>
      </c>
      <c r="K128" s="25"/>
      <c r="L128" s="26"/>
      <c r="M128" s="74" t="s">
        <v>330</v>
      </c>
      <c r="N128" s="74" t="s">
        <v>131</v>
      </c>
      <c r="O128" s="128"/>
      <c r="P128" s="128"/>
      <c r="Q128" s="129"/>
      <c r="R128" s="128"/>
      <c r="S128" s="128"/>
      <c r="T128" s="129"/>
      <c r="U128" s="128"/>
      <c r="V128" s="128"/>
      <c r="W128" s="129"/>
      <c r="X128" s="90">
        <v>100</v>
      </c>
      <c r="Y128" s="90"/>
      <c r="Z128" s="91">
        <f t="shared" si="82"/>
        <v>0</v>
      </c>
      <c r="AA128" s="92">
        <f>Y128</f>
        <v>0</v>
      </c>
      <c r="AB128" s="93">
        <f>Z128</f>
        <v>0</v>
      </c>
    </row>
    <row r="129" spans="1:28" ht="165" customHeight="1">
      <c r="A129" s="334"/>
      <c r="B129" s="317"/>
      <c r="C129" s="317"/>
      <c r="D129" s="328"/>
      <c r="E129" s="347"/>
      <c r="F129" s="341"/>
      <c r="G129" s="33" t="s">
        <v>303</v>
      </c>
      <c r="H129" s="140" t="s">
        <v>281</v>
      </c>
      <c r="I129" s="114">
        <v>124</v>
      </c>
      <c r="J129" s="87">
        <v>0</v>
      </c>
      <c r="K129" s="50"/>
      <c r="L129" s="51"/>
      <c r="M129" s="74" t="s">
        <v>330</v>
      </c>
      <c r="N129" s="74" t="s">
        <v>131</v>
      </c>
      <c r="O129" s="128"/>
      <c r="P129" s="128"/>
      <c r="Q129" s="129"/>
      <c r="R129" s="128"/>
      <c r="S129" s="128"/>
      <c r="T129" s="129"/>
      <c r="U129" s="90">
        <v>25</v>
      </c>
      <c r="V129" s="110"/>
      <c r="W129" s="111">
        <f>V129/U129</f>
        <v>0</v>
      </c>
      <c r="X129" s="90">
        <v>75</v>
      </c>
      <c r="Y129" s="110"/>
      <c r="Z129" s="111">
        <f>Y129/X129</f>
        <v>0</v>
      </c>
      <c r="AA129" s="92">
        <f>Y129+V129</f>
        <v>0</v>
      </c>
      <c r="AB129" s="93">
        <f>(Y129+V129)/(X129+U129)</f>
        <v>0</v>
      </c>
    </row>
    <row r="130" spans="1:28" ht="165" customHeight="1">
      <c r="A130" s="334"/>
      <c r="B130" s="318"/>
      <c r="C130" s="318"/>
      <c r="D130" s="329"/>
      <c r="E130" s="348"/>
      <c r="F130" s="342"/>
      <c r="G130" s="33" t="s">
        <v>302</v>
      </c>
      <c r="H130" s="142" t="s">
        <v>325</v>
      </c>
      <c r="I130" s="114">
        <v>125</v>
      </c>
      <c r="J130" s="147" t="s">
        <v>351</v>
      </c>
      <c r="K130" s="50"/>
      <c r="L130" s="51"/>
      <c r="M130" s="74" t="s">
        <v>330</v>
      </c>
      <c r="N130" s="74" t="s">
        <v>131</v>
      </c>
      <c r="O130" s="128"/>
      <c r="P130" s="128"/>
      <c r="Q130" s="129"/>
      <c r="R130" s="128"/>
      <c r="S130" s="128"/>
      <c r="T130" s="129"/>
      <c r="U130" s="90">
        <v>100</v>
      </c>
      <c r="V130" s="110"/>
      <c r="W130" s="111">
        <f>V130/U130</f>
        <v>0</v>
      </c>
      <c r="X130" s="128"/>
      <c r="Y130" s="128"/>
      <c r="Z130" s="129"/>
      <c r="AA130" s="92">
        <f>V130</f>
        <v>0</v>
      </c>
      <c r="AB130" s="93">
        <f>W130</f>
        <v>0</v>
      </c>
    </row>
    <row r="131" spans="1:28" ht="188.25" customHeight="1">
      <c r="A131" s="334"/>
      <c r="B131" s="367" t="s">
        <v>82</v>
      </c>
      <c r="C131" s="335">
        <v>0.03</v>
      </c>
      <c r="D131" s="84">
        <v>32</v>
      </c>
      <c r="E131" s="78" t="s">
        <v>83</v>
      </c>
      <c r="F131" s="81">
        <v>300</v>
      </c>
      <c r="G131" s="33" t="s">
        <v>152</v>
      </c>
      <c r="H131" s="143" t="s">
        <v>291</v>
      </c>
      <c r="I131" s="114">
        <v>126</v>
      </c>
      <c r="J131" s="87">
        <v>0</v>
      </c>
      <c r="K131" s="25"/>
      <c r="L131" s="26"/>
      <c r="M131" s="74" t="s">
        <v>331</v>
      </c>
      <c r="N131" s="74" t="s">
        <v>131</v>
      </c>
      <c r="O131" s="90">
        <v>25</v>
      </c>
      <c r="P131" s="90"/>
      <c r="Q131" s="91">
        <f t="shared" si="55"/>
        <v>0</v>
      </c>
      <c r="R131" s="90">
        <v>25</v>
      </c>
      <c r="S131" s="90"/>
      <c r="T131" s="91">
        <f t="shared" si="56"/>
        <v>0</v>
      </c>
      <c r="U131" s="90">
        <v>25</v>
      </c>
      <c r="V131" s="90"/>
      <c r="W131" s="91">
        <f t="shared" si="57"/>
        <v>0</v>
      </c>
      <c r="X131" s="90">
        <v>25</v>
      </c>
      <c r="Y131" s="90"/>
      <c r="Z131" s="91">
        <f t="shared" ref="Z131:Z136" si="85">Y131/X131</f>
        <v>0</v>
      </c>
      <c r="AA131" s="92">
        <f t="shared" ref="AA131:AA136" si="86">Y131+V131+S131+P131</f>
        <v>0</v>
      </c>
      <c r="AB131" s="93">
        <f>(Y131+V131+S131+P131)/(X131+U131+R131+O131)</f>
        <v>0</v>
      </c>
    </row>
    <row r="132" spans="1:28" ht="171.75" customHeight="1">
      <c r="A132" s="334"/>
      <c r="B132" s="336"/>
      <c r="C132" s="336"/>
      <c r="D132" s="84">
        <v>33</v>
      </c>
      <c r="E132" s="79" t="s">
        <v>84</v>
      </c>
      <c r="F132" s="82">
        <v>0.9</v>
      </c>
      <c r="G132" s="33" t="s">
        <v>152</v>
      </c>
      <c r="H132" s="141" t="s">
        <v>292</v>
      </c>
      <c r="I132" s="114">
        <v>127</v>
      </c>
      <c r="J132" s="87">
        <v>0</v>
      </c>
      <c r="K132" s="25"/>
      <c r="L132" s="26"/>
      <c r="M132" s="74" t="s">
        <v>330</v>
      </c>
      <c r="N132" s="74" t="s">
        <v>131</v>
      </c>
      <c r="O132" s="90">
        <v>25</v>
      </c>
      <c r="P132" s="90"/>
      <c r="Q132" s="91">
        <f t="shared" ref="Q132:Q135" si="87">P132/O132</f>
        <v>0</v>
      </c>
      <c r="R132" s="90">
        <v>25</v>
      </c>
      <c r="S132" s="90"/>
      <c r="T132" s="91">
        <f t="shared" ref="T132:T135" si="88">S132/R132</f>
        <v>0</v>
      </c>
      <c r="U132" s="90">
        <v>25</v>
      </c>
      <c r="V132" s="90"/>
      <c r="W132" s="91">
        <f t="shared" ref="W132:W135" si="89">V132/U132</f>
        <v>0</v>
      </c>
      <c r="X132" s="90">
        <v>25</v>
      </c>
      <c r="Y132" s="90"/>
      <c r="Z132" s="91">
        <f t="shared" si="85"/>
        <v>0</v>
      </c>
      <c r="AA132" s="92">
        <f t="shared" si="86"/>
        <v>0</v>
      </c>
      <c r="AB132" s="93">
        <f>(Y132+V132+S132+P132)/(X132+U132+R132+O132)</f>
        <v>0</v>
      </c>
    </row>
    <row r="133" spans="1:28" ht="171.75" customHeight="1">
      <c r="A133" s="330" t="s">
        <v>19</v>
      </c>
      <c r="B133" s="338" t="s">
        <v>324</v>
      </c>
      <c r="C133" s="337">
        <v>0.15</v>
      </c>
      <c r="D133" s="327">
        <v>34</v>
      </c>
      <c r="E133" s="370" t="s">
        <v>97</v>
      </c>
      <c r="F133" s="321">
        <v>3</v>
      </c>
      <c r="G133" s="33" t="s">
        <v>128</v>
      </c>
      <c r="H133" s="141" t="s">
        <v>323</v>
      </c>
      <c r="I133" s="114">
        <v>128</v>
      </c>
      <c r="J133" s="87">
        <v>0</v>
      </c>
      <c r="K133" s="25"/>
      <c r="L133" s="26"/>
      <c r="M133" s="74" t="s">
        <v>331</v>
      </c>
      <c r="N133" s="74" t="s">
        <v>131</v>
      </c>
      <c r="O133" s="90">
        <v>25</v>
      </c>
      <c r="P133" s="90"/>
      <c r="Q133" s="91">
        <f t="shared" si="87"/>
        <v>0</v>
      </c>
      <c r="R133" s="90">
        <v>25</v>
      </c>
      <c r="S133" s="90"/>
      <c r="T133" s="91">
        <f t="shared" si="88"/>
        <v>0</v>
      </c>
      <c r="U133" s="90">
        <v>25</v>
      </c>
      <c r="V133" s="90"/>
      <c r="W133" s="91">
        <f t="shared" si="89"/>
        <v>0</v>
      </c>
      <c r="X133" s="90">
        <v>25</v>
      </c>
      <c r="Y133" s="90"/>
      <c r="Z133" s="91">
        <f t="shared" si="85"/>
        <v>0</v>
      </c>
      <c r="AA133" s="92">
        <f t="shared" ref="AA133:AA135" si="90">Y133+V133+S133+P133</f>
        <v>0</v>
      </c>
      <c r="AB133" s="93">
        <f t="shared" ref="AB133:AB135" si="91">(Y133+V133+S133+P133)/(X133+U133+R133+O133)</f>
        <v>0</v>
      </c>
    </row>
    <row r="134" spans="1:28" ht="171.75" customHeight="1">
      <c r="A134" s="330"/>
      <c r="B134" s="338"/>
      <c r="C134" s="338"/>
      <c r="D134" s="328"/>
      <c r="E134" s="371"/>
      <c r="F134" s="322"/>
      <c r="G134" s="33" t="s">
        <v>128</v>
      </c>
      <c r="H134" s="141" t="s">
        <v>177</v>
      </c>
      <c r="I134" s="114">
        <v>129</v>
      </c>
      <c r="J134" s="87">
        <v>0</v>
      </c>
      <c r="K134" s="25"/>
      <c r="L134" s="26"/>
      <c r="M134" s="74" t="s">
        <v>331</v>
      </c>
      <c r="N134" s="74" t="s">
        <v>131</v>
      </c>
      <c r="O134" s="90">
        <v>25</v>
      </c>
      <c r="P134" s="90"/>
      <c r="Q134" s="91">
        <f t="shared" si="87"/>
        <v>0</v>
      </c>
      <c r="R134" s="90">
        <v>25</v>
      </c>
      <c r="S134" s="90"/>
      <c r="T134" s="91">
        <f t="shared" si="88"/>
        <v>0</v>
      </c>
      <c r="U134" s="90">
        <v>25</v>
      </c>
      <c r="V134" s="90"/>
      <c r="W134" s="91">
        <f t="shared" si="89"/>
        <v>0</v>
      </c>
      <c r="X134" s="90">
        <v>25</v>
      </c>
      <c r="Y134" s="90"/>
      <c r="Z134" s="91">
        <f t="shared" si="85"/>
        <v>0</v>
      </c>
      <c r="AA134" s="92">
        <f t="shared" si="90"/>
        <v>0</v>
      </c>
      <c r="AB134" s="93">
        <f t="shared" si="91"/>
        <v>0</v>
      </c>
    </row>
    <row r="135" spans="1:28" ht="171.75" customHeight="1">
      <c r="A135" s="330"/>
      <c r="B135" s="338"/>
      <c r="C135" s="338"/>
      <c r="D135" s="329"/>
      <c r="E135" s="372"/>
      <c r="F135" s="323"/>
      <c r="G135" s="33" t="s">
        <v>128</v>
      </c>
      <c r="H135" s="141" t="s">
        <v>215</v>
      </c>
      <c r="I135" s="114">
        <v>130</v>
      </c>
      <c r="J135" s="87">
        <v>0</v>
      </c>
      <c r="K135" s="25"/>
      <c r="L135" s="26"/>
      <c r="M135" s="74" t="s">
        <v>331</v>
      </c>
      <c r="N135" s="74" t="s">
        <v>131</v>
      </c>
      <c r="O135" s="90">
        <v>25</v>
      </c>
      <c r="P135" s="90"/>
      <c r="Q135" s="91">
        <f t="shared" si="87"/>
        <v>0</v>
      </c>
      <c r="R135" s="90">
        <v>25</v>
      </c>
      <c r="S135" s="90"/>
      <c r="T135" s="91">
        <f t="shared" si="88"/>
        <v>0</v>
      </c>
      <c r="U135" s="90">
        <v>25</v>
      </c>
      <c r="V135" s="90"/>
      <c r="W135" s="91">
        <f t="shared" si="89"/>
        <v>0</v>
      </c>
      <c r="X135" s="90">
        <v>25</v>
      </c>
      <c r="Y135" s="90"/>
      <c r="Z135" s="91">
        <f t="shared" si="85"/>
        <v>0</v>
      </c>
      <c r="AA135" s="92">
        <f t="shared" si="90"/>
        <v>0</v>
      </c>
      <c r="AB135" s="93">
        <f t="shared" si="91"/>
        <v>0</v>
      </c>
    </row>
    <row r="136" spans="1:28" ht="171.75" customHeight="1">
      <c r="A136" s="330"/>
      <c r="B136" s="338"/>
      <c r="C136" s="338"/>
      <c r="D136" s="108">
        <v>35</v>
      </c>
      <c r="E136" s="126" t="s">
        <v>104</v>
      </c>
      <c r="F136" s="81">
        <v>10</v>
      </c>
      <c r="G136" s="33" t="s">
        <v>128</v>
      </c>
      <c r="H136" s="141" t="s">
        <v>167</v>
      </c>
      <c r="I136" s="114">
        <v>131</v>
      </c>
      <c r="J136" s="87">
        <v>0</v>
      </c>
      <c r="K136" s="25"/>
      <c r="L136" s="26"/>
      <c r="M136" s="74" t="s">
        <v>331</v>
      </c>
      <c r="N136" s="74" t="s">
        <v>131</v>
      </c>
      <c r="O136" s="90">
        <v>25</v>
      </c>
      <c r="P136" s="90"/>
      <c r="Q136" s="91">
        <f>P136/O136</f>
        <v>0</v>
      </c>
      <c r="R136" s="90">
        <v>25</v>
      </c>
      <c r="S136" s="90"/>
      <c r="T136" s="91">
        <f>S136/R136</f>
        <v>0</v>
      </c>
      <c r="U136" s="90">
        <v>25</v>
      </c>
      <c r="V136" s="90"/>
      <c r="W136" s="91">
        <f>V136/U136</f>
        <v>0</v>
      </c>
      <c r="X136" s="90">
        <v>25</v>
      </c>
      <c r="Y136" s="90"/>
      <c r="Z136" s="91">
        <f t="shared" si="85"/>
        <v>0</v>
      </c>
      <c r="AA136" s="92">
        <f t="shared" si="86"/>
        <v>0</v>
      </c>
      <c r="AB136" s="93">
        <f>(Y136+V136+S136+P136)/(X136+U136+R136+O136)</f>
        <v>0</v>
      </c>
    </row>
    <row r="137" spans="1:28" ht="174" customHeight="1">
      <c r="A137" s="330"/>
      <c r="B137" s="338"/>
      <c r="C137" s="338"/>
      <c r="D137" s="73">
        <v>36</v>
      </c>
      <c r="E137" s="127" t="s">
        <v>98</v>
      </c>
      <c r="F137" s="81">
        <v>6200000</v>
      </c>
      <c r="G137" s="33" t="s">
        <v>169</v>
      </c>
      <c r="H137" s="144" t="s">
        <v>181</v>
      </c>
      <c r="I137" s="114">
        <v>132</v>
      </c>
      <c r="J137" s="88">
        <v>0</v>
      </c>
      <c r="K137" s="25"/>
      <c r="L137" s="26"/>
      <c r="M137" s="74" t="s">
        <v>331</v>
      </c>
      <c r="N137" s="74" t="s">
        <v>131</v>
      </c>
      <c r="O137" s="90">
        <v>25</v>
      </c>
      <c r="P137" s="90"/>
      <c r="Q137" s="91">
        <f t="shared" si="55"/>
        <v>0</v>
      </c>
      <c r="R137" s="90">
        <v>25</v>
      </c>
      <c r="S137" s="90"/>
      <c r="T137" s="91">
        <f t="shared" si="56"/>
        <v>0</v>
      </c>
      <c r="U137" s="90">
        <v>25</v>
      </c>
      <c r="V137" s="90"/>
      <c r="W137" s="91">
        <f t="shared" si="57"/>
        <v>0</v>
      </c>
      <c r="X137" s="90">
        <v>25</v>
      </c>
      <c r="Y137" s="90"/>
      <c r="Z137" s="91">
        <f t="shared" ref="Z137:Z143" si="92">Y137/X137</f>
        <v>0</v>
      </c>
      <c r="AA137" s="92">
        <f t="shared" ref="AA137:AA143" si="93">Y137+V137+S137+P137</f>
        <v>0</v>
      </c>
      <c r="AB137" s="93">
        <f t="shared" ref="AB137:AB143" si="94">(Y137+V137+S137+P137)/(X137+U137+R137+O137)</f>
        <v>0</v>
      </c>
    </row>
    <row r="138" spans="1:28" ht="174" customHeight="1">
      <c r="A138" s="330"/>
      <c r="B138" s="338"/>
      <c r="C138" s="338"/>
      <c r="D138" s="327">
        <v>37</v>
      </c>
      <c r="E138" s="343" t="s">
        <v>105</v>
      </c>
      <c r="F138" s="324">
        <v>450000</v>
      </c>
      <c r="G138" s="33" t="s">
        <v>128</v>
      </c>
      <c r="H138" s="144" t="s">
        <v>170</v>
      </c>
      <c r="I138" s="114">
        <v>133</v>
      </c>
      <c r="J138" s="88">
        <v>0</v>
      </c>
      <c r="K138" s="25"/>
      <c r="L138" s="26"/>
      <c r="M138" s="74" t="s">
        <v>331</v>
      </c>
      <c r="N138" s="74" t="s">
        <v>131</v>
      </c>
      <c r="O138" s="90">
        <v>25</v>
      </c>
      <c r="P138" s="90"/>
      <c r="Q138" s="91">
        <f t="shared" si="55"/>
        <v>0</v>
      </c>
      <c r="R138" s="90">
        <v>25</v>
      </c>
      <c r="S138" s="90"/>
      <c r="T138" s="91">
        <f t="shared" si="56"/>
        <v>0</v>
      </c>
      <c r="U138" s="90">
        <v>25</v>
      </c>
      <c r="V138" s="90"/>
      <c r="W138" s="91">
        <f t="shared" si="57"/>
        <v>0</v>
      </c>
      <c r="X138" s="90">
        <v>25</v>
      </c>
      <c r="Y138" s="90"/>
      <c r="Z138" s="91">
        <f t="shared" si="92"/>
        <v>0</v>
      </c>
      <c r="AA138" s="92">
        <f t="shared" si="93"/>
        <v>0</v>
      </c>
      <c r="AB138" s="93">
        <f t="shared" si="94"/>
        <v>0</v>
      </c>
    </row>
    <row r="139" spans="1:28" ht="174" customHeight="1">
      <c r="A139" s="330"/>
      <c r="B139" s="338"/>
      <c r="C139" s="338"/>
      <c r="D139" s="328"/>
      <c r="E139" s="344"/>
      <c r="F139" s="325"/>
      <c r="G139" s="33" t="s">
        <v>128</v>
      </c>
      <c r="H139" s="144" t="s">
        <v>129</v>
      </c>
      <c r="I139" s="114">
        <v>134</v>
      </c>
      <c r="J139" s="87">
        <v>0</v>
      </c>
      <c r="K139" s="25"/>
      <c r="L139" s="26"/>
      <c r="M139" s="74" t="s">
        <v>331</v>
      </c>
      <c r="N139" s="74" t="s">
        <v>131</v>
      </c>
      <c r="O139" s="90">
        <v>25</v>
      </c>
      <c r="P139" s="90"/>
      <c r="Q139" s="91">
        <f t="shared" si="55"/>
        <v>0</v>
      </c>
      <c r="R139" s="90">
        <v>25</v>
      </c>
      <c r="S139" s="90"/>
      <c r="T139" s="91">
        <f t="shared" si="56"/>
        <v>0</v>
      </c>
      <c r="U139" s="90">
        <v>25</v>
      </c>
      <c r="V139" s="90"/>
      <c r="W139" s="91">
        <f t="shared" si="57"/>
        <v>0</v>
      </c>
      <c r="X139" s="90">
        <v>25</v>
      </c>
      <c r="Y139" s="90"/>
      <c r="Z139" s="91">
        <f t="shared" si="92"/>
        <v>0</v>
      </c>
      <c r="AA139" s="92">
        <f t="shared" si="93"/>
        <v>0</v>
      </c>
      <c r="AB139" s="93">
        <f t="shared" si="94"/>
        <v>0</v>
      </c>
    </row>
    <row r="140" spans="1:28" ht="174" customHeight="1">
      <c r="A140" s="330"/>
      <c r="B140" s="338"/>
      <c r="C140" s="338"/>
      <c r="D140" s="328"/>
      <c r="E140" s="344"/>
      <c r="F140" s="325"/>
      <c r="G140" s="33" t="s">
        <v>128</v>
      </c>
      <c r="H140" s="125" t="s">
        <v>174</v>
      </c>
      <c r="I140" s="114">
        <v>135</v>
      </c>
      <c r="J140" s="87">
        <v>0</v>
      </c>
      <c r="K140" s="25"/>
      <c r="L140" s="26"/>
      <c r="M140" s="74" t="s">
        <v>331</v>
      </c>
      <c r="N140" s="74" t="s">
        <v>131</v>
      </c>
      <c r="O140" s="90">
        <v>25</v>
      </c>
      <c r="P140" s="90"/>
      <c r="Q140" s="91">
        <f t="shared" si="55"/>
        <v>0</v>
      </c>
      <c r="R140" s="90">
        <v>25</v>
      </c>
      <c r="S140" s="90"/>
      <c r="T140" s="91">
        <f t="shared" si="56"/>
        <v>0</v>
      </c>
      <c r="U140" s="90">
        <v>25</v>
      </c>
      <c r="V140" s="90"/>
      <c r="W140" s="91">
        <f t="shared" si="57"/>
        <v>0</v>
      </c>
      <c r="X140" s="90">
        <v>25</v>
      </c>
      <c r="Y140" s="90"/>
      <c r="Z140" s="91">
        <f t="shared" si="92"/>
        <v>0</v>
      </c>
      <c r="AA140" s="92">
        <f t="shared" si="93"/>
        <v>0</v>
      </c>
      <c r="AB140" s="93">
        <f t="shared" si="94"/>
        <v>0</v>
      </c>
    </row>
    <row r="141" spans="1:28" ht="201" customHeight="1">
      <c r="A141" s="330"/>
      <c r="B141" s="338"/>
      <c r="C141" s="338"/>
      <c r="D141" s="329"/>
      <c r="E141" s="345"/>
      <c r="F141" s="326"/>
      <c r="G141" s="33" t="s">
        <v>128</v>
      </c>
      <c r="H141" s="145" t="s">
        <v>175</v>
      </c>
      <c r="I141" s="114">
        <v>136</v>
      </c>
      <c r="J141" s="87">
        <v>0</v>
      </c>
      <c r="K141" s="25"/>
      <c r="L141" s="26"/>
      <c r="M141" s="74" t="s">
        <v>331</v>
      </c>
      <c r="N141" s="74" t="s">
        <v>131</v>
      </c>
      <c r="O141" s="128"/>
      <c r="P141" s="128"/>
      <c r="Q141" s="129"/>
      <c r="R141" s="90">
        <v>50</v>
      </c>
      <c r="S141" s="90"/>
      <c r="T141" s="91">
        <f t="shared" si="56"/>
        <v>0</v>
      </c>
      <c r="U141" s="128"/>
      <c r="V141" s="128"/>
      <c r="W141" s="129"/>
      <c r="X141" s="90">
        <v>50</v>
      </c>
      <c r="Y141" s="90"/>
      <c r="Z141" s="91">
        <f t="shared" si="92"/>
        <v>0</v>
      </c>
      <c r="AA141" s="92">
        <f>Y141+S141</f>
        <v>0</v>
      </c>
      <c r="AB141" s="93">
        <f>(Y141+S141)/(X141+R141)</f>
        <v>0</v>
      </c>
    </row>
    <row r="142" spans="1:28" ht="194.25" customHeight="1">
      <c r="A142" s="330"/>
      <c r="B142" s="338"/>
      <c r="C142" s="338"/>
      <c r="D142" s="73">
        <v>38</v>
      </c>
      <c r="E142" s="80" t="s">
        <v>107</v>
      </c>
      <c r="F142" s="82">
        <v>0.7</v>
      </c>
      <c r="G142" s="33" t="s">
        <v>128</v>
      </c>
      <c r="H142" s="145" t="s">
        <v>134</v>
      </c>
      <c r="I142" s="114">
        <v>137</v>
      </c>
      <c r="J142" s="87">
        <v>0</v>
      </c>
      <c r="K142" s="25"/>
      <c r="L142" s="26"/>
      <c r="M142" s="74" t="s">
        <v>330</v>
      </c>
      <c r="N142" s="74" t="s">
        <v>131</v>
      </c>
      <c r="O142" s="90">
        <v>25</v>
      </c>
      <c r="P142" s="90"/>
      <c r="Q142" s="91">
        <f t="shared" si="55"/>
        <v>0</v>
      </c>
      <c r="R142" s="90">
        <v>25</v>
      </c>
      <c r="S142" s="90"/>
      <c r="T142" s="91">
        <f t="shared" si="56"/>
        <v>0</v>
      </c>
      <c r="U142" s="90">
        <v>25</v>
      </c>
      <c r="V142" s="90"/>
      <c r="W142" s="91">
        <f t="shared" si="57"/>
        <v>0</v>
      </c>
      <c r="X142" s="90">
        <v>25</v>
      </c>
      <c r="Y142" s="90"/>
      <c r="Z142" s="91">
        <f t="shared" si="92"/>
        <v>0</v>
      </c>
      <c r="AA142" s="92">
        <f t="shared" si="93"/>
        <v>0</v>
      </c>
      <c r="AB142" s="93">
        <f t="shared" si="94"/>
        <v>0</v>
      </c>
    </row>
    <row r="143" spans="1:28" ht="194.25" customHeight="1">
      <c r="A143" s="330"/>
      <c r="B143" s="338"/>
      <c r="C143" s="338"/>
      <c r="D143" s="327">
        <v>39</v>
      </c>
      <c r="E143" s="343" t="s">
        <v>110</v>
      </c>
      <c r="F143" s="340">
        <v>0.1</v>
      </c>
      <c r="G143" s="33" t="s">
        <v>151</v>
      </c>
      <c r="H143" s="145" t="s">
        <v>125</v>
      </c>
      <c r="I143" s="114">
        <v>138</v>
      </c>
      <c r="J143" s="87">
        <v>0</v>
      </c>
      <c r="K143" s="25"/>
      <c r="L143" s="26"/>
      <c r="M143" s="74" t="s">
        <v>330</v>
      </c>
      <c r="N143" s="74" t="s">
        <v>131</v>
      </c>
      <c r="O143" s="90">
        <v>25</v>
      </c>
      <c r="P143" s="90"/>
      <c r="Q143" s="91">
        <f t="shared" si="55"/>
        <v>0</v>
      </c>
      <c r="R143" s="90">
        <v>25</v>
      </c>
      <c r="S143" s="90"/>
      <c r="T143" s="91">
        <f t="shared" si="56"/>
        <v>0</v>
      </c>
      <c r="U143" s="90">
        <v>25</v>
      </c>
      <c r="V143" s="90"/>
      <c r="W143" s="91">
        <f t="shared" si="57"/>
        <v>0</v>
      </c>
      <c r="X143" s="90">
        <v>25</v>
      </c>
      <c r="Y143" s="90"/>
      <c r="Z143" s="91">
        <f t="shared" si="92"/>
        <v>0</v>
      </c>
      <c r="AA143" s="92">
        <f t="shared" si="93"/>
        <v>0</v>
      </c>
      <c r="AB143" s="93">
        <f t="shared" si="94"/>
        <v>0</v>
      </c>
    </row>
    <row r="144" spans="1:28" ht="194.25" customHeight="1">
      <c r="A144" s="330"/>
      <c r="B144" s="338"/>
      <c r="C144" s="338"/>
      <c r="D144" s="328"/>
      <c r="E144" s="344"/>
      <c r="F144" s="341"/>
      <c r="G144" s="33" t="s">
        <v>169</v>
      </c>
      <c r="H144" s="145" t="s">
        <v>200</v>
      </c>
      <c r="I144" s="114">
        <v>139</v>
      </c>
      <c r="J144" s="87">
        <v>0</v>
      </c>
      <c r="K144" s="25"/>
      <c r="L144" s="26"/>
      <c r="M144" s="74" t="s">
        <v>330</v>
      </c>
      <c r="N144" s="74" t="s">
        <v>131</v>
      </c>
      <c r="O144" s="128"/>
      <c r="P144" s="128"/>
      <c r="Q144" s="129"/>
      <c r="R144" s="128"/>
      <c r="S144" s="128"/>
      <c r="T144" s="129"/>
      <c r="U144" s="90">
        <v>100</v>
      </c>
      <c r="V144" s="90"/>
      <c r="W144" s="91">
        <f t="shared" ref="W144" si="95">V144/U144</f>
        <v>0</v>
      </c>
      <c r="X144" s="128"/>
      <c r="Y144" s="128"/>
      <c r="Z144" s="129"/>
      <c r="AA144" s="92">
        <f>V144</f>
        <v>0</v>
      </c>
      <c r="AB144" s="93">
        <f>W144</f>
        <v>0</v>
      </c>
    </row>
    <row r="145" spans="1:28" ht="194.25" customHeight="1">
      <c r="A145" s="330"/>
      <c r="B145" s="338"/>
      <c r="C145" s="338"/>
      <c r="D145" s="328"/>
      <c r="E145" s="344"/>
      <c r="F145" s="341"/>
      <c r="G145" s="33" t="s">
        <v>151</v>
      </c>
      <c r="H145" s="145" t="s">
        <v>189</v>
      </c>
      <c r="I145" s="114">
        <v>140</v>
      </c>
      <c r="J145" s="87">
        <v>0</v>
      </c>
      <c r="K145" s="25"/>
      <c r="L145" s="26"/>
      <c r="M145" s="74" t="s">
        <v>330</v>
      </c>
      <c r="N145" s="74" t="s">
        <v>131</v>
      </c>
      <c r="O145" s="117"/>
      <c r="P145" s="128"/>
      <c r="Q145" s="129"/>
      <c r="R145" s="128"/>
      <c r="S145" s="128"/>
      <c r="T145" s="129"/>
      <c r="U145" s="90">
        <v>100</v>
      </c>
      <c r="V145" s="90"/>
      <c r="W145" s="91">
        <f t="shared" si="57"/>
        <v>0</v>
      </c>
      <c r="X145" s="128"/>
      <c r="Y145" s="128"/>
      <c r="Z145" s="129"/>
      <c r="AA145" s="92">
        <f t="shared" ref="AA145:AA146" si="96">V145</f>
        <v>0</v>
      </c>
      <c r="AB145" s="93">
        <f t="shared" ref="AB145:AB146" si="97">W145</f>
        <v>0</v>
      </c>
    </row>
    <row r="146" spans="1:28" ht="194.25" customHeight="1">
      <c r="A146" s="330"/>
      <c r="B146" s="338"/>
      <c r="C146" s="338"/>
      <c r="D146" s="328"/>
      <c r="E146" s="344"/>
      <c r="F146" s="341"/>
      <c r="G146" s="33" t="s">
        <v>128</v>
      </c>
      <c r="H146" s="145" t="s">
        <v>176</v>
      </c>
      <c r="I146" s="114">
        <v>141</v>
      </c>
      <c r="J146" s="87">
        <v>0</v>
      </c>
      <c r="K146" s="25"/>
      <c r="L146" s="26"/>
      <c r="M146" s="74" t="s">
        <v>330</v>
      </c>
      <c r="N146" s="74" t="s">
        <v>131</v>
      </c>
      <c r="O146" s="117"/>
      <c r="P146" s="128"/>
      <c r="Q146" s="129"/>
      <c r="R146" s="128"/>
      <c r="S146" s="128"/>
      <c r="T146" s="129"/>
      <c r="U146" s="90">
        <v>100</v>
      </c>
      <c r="V146" s="90"/>
      <c r="W146" s="91">
        <f t="shared" si="57"/>
        <v>0</v>
      </c>
      <c r="X146" s="128"/>
      <c r="Y146" s="128"/>
      <c r="Z146" s="129"/>
      <c r="AA146" s="92">
        <f t="shared" si="96"/>
        <v>0</v>
      </c>
      <c r="AB146" s="93">
        <f t="shared" si="97"/>
        <v>0</v>
      </c>
    </row>
    <row r="147" spans="1:28" ht="194.25" customHeight="1">
      <c r="A147" s="330"/>
      <c r="B147" s="338"/>
      <c r="C147" s="338"/>
      <c r="D147" s="328"/>
      <c r="E147" s="344"/>
      <c r="F147" s="341"/>
      <c r="G147" s="33" t="s">
        <v>128</v>
      </c>
      <c r="H147" s="145" t="s">
        <v>312</v>
      </c>
      <c r="I147" s="114">
        <v>142</v>
      </c>
      <c r="J147" s="87">
        <v>0</v>
      </c>
      <c r="K147" s="25"/>
      <c r="L147" s="26"/>
      <c r="M147" s="74" t="s">
        <v>330</v>
      </c>
      <c r="N147" s="74" t="s">
        <v>131</v>
      </c>
      <c r="O147" s="90">
        <v>100</v>
      </c>
      <c r="P147" s="90"/>
      <c r="Q147" s="91">
        <f t="shared" si="55"/>
        <v>0</v>
      </c>
      <c r="R147" s="128"/>
      <c r="S147" s="128"/>
      <c r="T147" s="129"/>
      <c r="U147" s="128"/>
      <c r="V147" s="128"/>
      <c r="W147" s="129"/>
      <c r="X147" s="128"/>
      <c r="Y147" s="128"/>
      <c r="Z147" s="129"/>
      <c r="AA147" s="92">
        <f>P147</f>
        <v>0</v>
      </c>
      <c r="AB147" s="93">
        <f>Q147</f>
        <v>0</v>
      </c>
    </row>
    <row r="148" spans="1:28" ht="194.25" customHeight="1">
      <c r="A148" s="330"/>
      <c r="B148" s="338"/>
      <c r="C148" s="338"/>
      <c r="D148" s="328"/>
      <c r="E148" s="344"/>
      <c r="F148" s="341"/>
      <c r="G148" s="33" t="s">
        <v>151</v>
      </c>
      <c r="H148" s="145" t="s">
        <v>126</v>
      </c>
      <c r="I148" s="114">
        <v>143</v>
      </c>
      <c r="J148" s="87">
        <v>100000</v>
      </c>
      <c r="K148" s="25"/>
      <c r="L148" s="26"/>
      <c r="M148" s="74" t="s">
        <v>330</v>
      </c>
      <c r="N148" s="74" t="s">
        <v>131</v>
      </c>
      <c r="O148" s="90">
        <v>25</v>
      </c>
      <c r="P148" s="90"/>
      <c r="Q148" s="91">
        <f t="shared" si="55"/>
        <v>0</v>
      </c>
      <c r="R148" s="90">
        <v>25</v>
      </c>
      <c r="S148" s="90"/>
      <c r="T148" s="91">
        <f t="shared" si="56"/>
        <v>0</v>
      </c>
      <c r="U148" s="90">
        <v>25</v>
      </c>
      <c r="V148" s="90"/>
      <c r="W148" s="91">
        <f t="shared" si="57"/>
        <v>0</v>
      </c>
      <c r="X148" s="90">
        <v>25</v>
      </c>
      <c r="Y148" s="90"/>
      <c r="Z148" s="91">
        <f>Y148/X148</f>
        <v>0</v>
      </c>
      <c r="AA148" s="92">
        <f>Y148+V148+S148+P148</f>
        <v>0</v>
      </c>
      <c r="AB148" s="93">
        <f>(Y148+V148+S148+P148)/(X148+U148+R148+O148)</f>
        <v>0</v>
      </c>
    </row>
    <row r="149" spans="1:28" ht="183" customHeight="1">
      <c r="A149" s="330"/>
      <c r="B149" s="338"/>
      <c r="C149" s="338"/>
      <c r="D149" s="329"/>
      <c r="E149" s="345"/>
      <c r="F149" s="342"/>
      <c r="G149" s="33" t="s">
        <v>151</v>
      </c>
      <c r="H149" s="145" t="s">
        <v>124</v>
      </c>
      <c r="I149" s="114">
        <v>144</v>
      </c>
      <c r="J149" s="87">
        <v>10000</v>
      </c>
      <c r="K149" s="25"/>
      <c r="L149" s="26"/>
      <c r="M149" s="74" t="s">
        <v>330</v>
      </c>
      <c r="N149" s="74" t="s">
        <v>131</v>
      </c>
      <c r="O149" s="90">
        <v>25</v>
      </c>
      <c r="P149" s="90"/>
      <c r="Q149" s="91">
        <f t="shared" si="55"/>
        <v>0</v>
      </c>
      <c r="R149" s="90">
        <v>25</v>
      </c>
      <c r="S149" s="90"/>
      <c r="T149" s="91">
        <f t="shared" si="56"/>
        <v>0</v>
      </c>
      <c r="U149" s="90">
        <v>25</v>
      </c>
      <c r="V149" s="90"/>
      <c r="W149" s="91">
        <f t="shared" si="57"/>
        <v>0</v>
      </c>
      <c r="X149" s="90">
        <v>25</v>
      </c>
      <c r="Y149" s="90"/>
      <c r="Z149" s="91">
        <f>Y149/X149</f>
        <v>0</v>
      </c>
      <c r="AA149" s="92">
        <f>Y149+V149+S149+P149</f>
        <v>0</v>
      </c>
      <c r="AB149" s="93">
        <f>(Y149+V149+S149+P149)/(X149+U149+R149+O149)</f>
        <v>0</v>
      </c>
    </row>
    <row r="150" spans="1:28" ht="183" customHeight="1">
      <c r="A150" s="330"/>
      <c r="B150" s="338"/>
      <c r="C150" s="338"/>
      <c r="D150" s="327">
        <v>40</v>
      </c>
      <c r="E150" s="343" t="s">
        <v>99</v>
      </c>
      <c r="F150" s="324">
        <v>4000000</v>
      </c>
      <c r="G150" s="33" t="s">
        <v>128</v>
      </c>
      <c r="H150" s="145" t="s">
        <v>182</v>
      </c>
      <c r="I150" s="114">
        <v>145</v>
      </c>
      <c r="J150" s="87">
        <v>0</v>
      </c>
      <c r="K150" s="25"/>
      <c r="L150" s="26"/>
      <c r="M150" s="74" t="s">
        <v>331</v>
      </c>
      <c r="N150" s="74" t="s">
        <v>131</v>
      </c>
      <c r="O150" s="90">
        <v>25</v>
      </c>
      <c r="P150" s="90"/>
      <c r="Q150" s="91">
        <f t="shared" ref="Q150:Q152" si="98">P150/O150</f>
        <v>0</v>
      </c>
      <c r="R150" s="90">
        <v>25</v>
      </c>
      <c r="S150" s="90"/>
      <c r="T150" s="91">
        <f t="shared" ref="T150:T152" si="99">S150/R150</f>
        <v>0</v>
      </c>
      <c r="U150" s="90">
        <v>25</v>
      </c>
      <c r="V150" s="90"/>
      <c r="W150" s="91">
        <f t="shared" ref="W150:W152" si="100">V150/U150</f>
        <v>0</v>
      </c>
      <c r="X150" s="90">
        <v>25</v>
      </c>
      <c r="Y150" s="90"/>
      <c r="Z150" s="91">
        <f t="shared" ref="Z150:Z152" si="101">Y150/X150</f>
        <v>0</v>
      </c>
      <c r="AA150" s="92">
        <f t="shared" ref="AA150:AA152" si="102">Y150+V150+S150+P150</f>
        <v>0</v>
      </c>
      <c r="AB150" s="93">
        <f t="shared" ref="AB150:AB152" si="103">(Y150+V150+S150+P150)/(X150+U150+R150+O150)</f>
        <v>0</v>
      </c>
    </row>
    <row r="151" spans="1:28" ht="183" customHeight="1">
      <c r="A151" s="330"/>
      <c r="B151" s="338"/>
      <c r="C151" s="338"/>
      <c r="D151" s="328"/>
      <c r="E151" s="344"/>
      <c r="F151" s="325"/>
      <c r="G151" s="33" t="s">
        <v>128</v>
      </c>
      <c r="H151" s="145" t="s">
        <v>178</v>
      </c>
      <c r="I151" s="114">
        <v>146</v>
      </c>
      <c r="J151" s="87">
        <v>0</v>
      </c>
      <c r="K151" s="25"/>
      <c r="L151" s="26"/>
      <c r="M151" s="74" t="s">
        <v>331</v>
      </c>
      <c r="N151" s="74" t="s">
        <v>131</v>
      </c>
      <c r="O151" s="90">
        <v>25</v>
      </c>
      <c r="P151" s="90"/>
      <c r="Q151" s="91">
        <f t="shared" si="98"/>
        <v>0</v>
      </c>
      <c r="R151" s="90">
        <v>25</v>
      </c>
      <c r="S151" s="90"/>
      <c r="T151" s="91">
        <f t="shared" si="99"/>
        <v>0</v>
      </c>
      <c r="U151" s="90">
        <v>25</v>
      </c>
      <c r="V151" s="90"/>
      <c r="W151" s="91">
        <f t="shared" si="100"/>
        <v>0</v>
      </c>
      <c r="X151" s="90">
        <v>25</v>
      </c>
      <c r="Y151" s="90"/>
      <c r="Z151" s="91">
        <f t="shared" si="101"/>
        <v>0</v>
      </c>
      <c r="AA151" s="92">
        <f t="shared" si="102"/>
        <v>0</v>
      </c>
      <c r="AB151" s="93">
        <f t="shared" si="103"/>
        <v>0</v>
      </c>
    </row>
    <row r="152" spans="1:28" ht="183" customHeight="1">
      <c r="A152" s="330"/>
      <c r="B152" s="338"/>
      <c r="C152" s="338"/>
      <c r="D152" s="328"/>
      <c r="E152" s="344"/>
      <c r="F152" s="325"/>
      <c r="G152" s="33" t="s">
        <v>128</v>
      </c>
      <c r="H152" s="145" t="s">
        <v>320</v>
      </c>
      <c r="I152" s="114">
        <v>147</v>
      </c>
      <c r="J152" s="87">
        <v>0</v>
      </c>
      <c r="K152" s="25"/>
      <c r="L152" s="26"/>
      <c r="M152" s="74" t="s">
        <v>331</v>
      </c>
      <c r="N152" s="74" t="s">
        <v>131</v>
      </c>
      <c r="O152" s="90">
        <v>25</v>
      </c>
      <c r="P152" s="90"/>
      <c r="Q152" s="91">
        <f t="shared" si="98"/>
        <v>0</v>
      </c>
      <c r="R152" s="90">
        <v>25</v>
      </c>
      <c r="S152" s="90"/>
      <c r="T152" s="91">
        <f t="shared" si="99"/>
        <v>0</v>
      </c>
      <c r="U152" s="90">
        <v>25</v>
      </c>
      <c r="V152" s="90"/>
      <c r="W152" s="91">
        <f t="shared" si="100"/>
        <v>0</v>
      </c>
      <c r="X152" s="90">
        <v>25</v>
      </c>
      <c r="Y152" s="90"/>
      <c r="Z152" s="91">
        <f t="shared" si="101"/>
        <v>0</v>
      </c>
      <c r="AA152" s="92">
        <f t="shared" si="102"/>
        <v>0</v>
      </c>
      <c r="AB152" s="93">
        <f t="shared" si="103"/>
        <v>0</v>
      </c>
    </row>
    <row r="153" spans="1:28" ht="183" customHeight="1">
      <c r="A153" s="330"/>
      <c r="B153" s="338"/>
      <c r="C153" s="338"/>
      <c r="D153" s="328"/>
      <c r="E153" s="344"/>
      <c r="F153" s="325"/>
      <c r="G153" s="33" t="s">
        <v>128</v>
      </c>
      <c r="H153" s="145" t="s">
        <v>338</v>
      </c>
      <c r="I153" s="114">
        <v>148</v>
      </c>
      <c r="J153" s="87">
        <v>0</v>
      </c>
      <c r="K153" s="25"/>
      <c r="L153" s="26"/>
      <c r="M153" s="74" t="s">
        <v>331</v>
      </c>
      <c r="N153" s="74" t="s">
        <v>131</v>
      </c>
      <c r="O153" s="90">
        <v>25</v>
      </c>
      <c r="P153" s="90"/>
      <c r="Q153" s="91">
        <f t="shared" si="55"/>
        <v>0</v>
      </c>
      <c r="R153" s="90">
        <v>25</v>
      </c>
      <c r="S153" s="90"/>
      <c r="T153" s="91">
        <f t="shared" si="56"/>
        <v>0</v>
      </c>
      <c r="U153" s="90">
        <v>25</v>
      </c>
      <c r="V153" s="90"/>
      <c r="W153" s="91">
        <f t="shared" si="57"/>
        <v>0</v>
      </c>
      <c r="X153" s="90">
        <v>25</v>
      </c>
      <c r="Y153" s="90"/>
      <c r="Z153" s="91">
        <f>Y153/X153</f>
        <v>0</v>
      </c>
      <c r="AA153" s="92">
        <f>Y153+V153+S153+P153</f>
        <v>0</v>
      </c>
      <c r="AB153" s="93">
        <f>(Y153+V153+S153+P153)/(X153+U153+R153+O153)</f>
        <v>0</v>
      </c>
    </row>
    <row r="154" spans="1:28" ht="183" customHeight="1">
      <c r="A154" s="330"/>
      <c r="B154" s="338"/>
      <c r="C154" s="338"/>
      <c r="D154" s="328"/>
      <c r="E154" s="344"/>
      <c r="F154" s="325"/>
      <c r="G154" s="33" t="s">
        <v>128</v>
      </c>
      <c r="H154" s="145" t="s">
        <v>130</v>
      </c>
      <c r="I154" s="114">
        <v>149</v>
      </c>
      <c r="J154" s="87">
        <v>0</v>
      </c>
      <c r="K154" s="25"/>
      <c r="L154" s="26"/>
      <c r="M154" s="74" t="s">
        <v>331</v>
      </c>
      <c r="N154" s="74" t="s">
        <v>131</v>
      </c>
      <c r="O154" s="90">
        <v>25</v>
      </c>
      <c r="P154" s="90"/>
      <c r="Q154" s="91">
        <f t="shared" si="55"/>
        <v>0</v>
      </c>
      <c r="R154" s="90">
        <v>25</v>
      </c>
      <c r="S154" s="90"/>
      <c r="T154" s="91">
        <f t="shared" si="56"/>
        <v>0</v>
      </c>
      <c r="U154" s="90">
        <v>25</v>
      </c>
      <c r="V154" s="90"/>
      <c r="W154" s="91">
        <f t="shared" si="57"/>
        <v>0</v>
      </c>
      <c r="X154" s="90">
        <v>25</v>
      </c>
      <c r="Y154" s="90"/>
      <c r="Z154" s="91">
        <f>Y154/X154</f>
        <v>0</v>
      </c>
      <c r="AA154" s="92">
        <f>Y154+V154+S154+P154</f>
        <v>0</v>
      </c>
      <c r="AB154" s="93">
        <f>(Y154+V154+S154+P154)/(X154+U154+R154+O154)</f>
        <v>0</v>
      </c>
    </row>
    <row r="155" spans="1:28" ht="183" customHeight="1">
      <c r="A155" s="330"/>
      <c r="B155" s="338"/>
      <c r="C155" s="338"/>
      <c r="D155" s="328"/>
      <c r="E155" s="344"/>
      <c r="F155" s="325"/>
      <c r="G155" s="33" t="s">
        <v>128</v>
      </c>
      <c r="H155" s="145" t="s">
        <v>311</v>
      </c>
      <c r="I155" s="114">
        <v>150</v>
      </c>
      <c r="J155" s="87">
        <v>0</v>
      </c>
      <c r="K155" s="25"/>
      <c r="L155" s="26"/>
      <c r="M155" s="74" t="s">
        <v>331</v>
      </c>
      <c r="N155" s="74" t="s">
        <v>131</v>
      </c>
      <c r="O155" s="90">
        <v>50</v>
      </c>
      <c r="P155" s="90"/>
      <c r="Q155" s="91">
        <f t="shared" si="55"/>
        <v>0</v>
      </c>
      <c r="R155" s="90">
        <v>50</v>
      </c>
      <c r="S155" s="90"/>
      <c r="T155" s="91">
        <f t="shared" si="56"/>
        <v>0</v>
      </c>
      <c r="U155" s="128"/>
      <c r="V155" s="128"/>
      <c r="W155" s="129"/>
      <c r="X155" s="128"/>
      <c r="Y155" s="128"/>
      <c r="Z155" s="129"/>
      <c r="AA155" s="92">
        <f>S155+P155</f>
        <v>0</v>
      </c>
      <c r="AB155" s="93">
        <f>(S155+P155)/(R155+O155)</f>
        <v>0</v>
      </c>
    </row>
    <row r="156" spans="1:28" ht="186" customHeight="1">
      <c r="A156" s="330"/>
      <c r="B156" s="338"/>
      <c r="C156" s="338"/>
      <c r="D156" s="329"/>
      <c r="E156" s="345"/>
      <c r="F156" s="326"/>
      <c r="G156" s="33" t="s">
        <v>128</v>
      </c>
      <c r="H156" s="145" t="s">
        <v>183</v>
      </c>
      <c r="I156" s="114">
        <v>151</v>
      </c>
      <c r="J156" s="87">
        <v>0</v>
      </c>
      <c r="K156" s="25"/>
      <c r="L156" s="26"/>
      <c r="M156" s="74" t="s">
        <v>331</v>
      </c>
      <c r="N156" s="74" t="s">
        <v>131</v>
      </c>
      <c r="O156" s="90">
        <v>25</v>
      </c>
      <c r="P156" s="90"/>
      <c r="Q156" s="91">
        <f t="shared" si="55"/>
        <v>0</v>
      </c>
      <c r="R156" s="90">
        <v>25</v>
      </c>
      <c r="S156" s="90"/>
      <c r="T156" s="91">
        <f t="shared" si="56"/>
        <v>0</v>
      </c>
      <c r="U156" s="90">
        <v>25</v>
      </c>
      <c r="V156" s="90"/>
      <c r="W156" s="91">
        <f t="shared" si="57"/>
        <v>0</v>
      </c>
      <c r="X156" s="90">
        <v>25</v>
      </c>
      <c r="Y156" s="90"/>
      <c r="Z156" s="91">
        <f>Y156/X156</f>
        <v>0</v>
      </c>
      <c r="AA156" s="92">
        <f>Y156+V156+S156+P156</f>
        <v>0</v>
      </c>
      <c r="AB156" s="93">
        <f>(Y156+V156+S156+P156)/(X156+U156+R156+O156)</f>
        <v>0</v>
      </c>
    </row>
    <row r="157" spans="1:28" ht="186" customHeight="1">
      <c r="A157" s="330"/>
      <c r="B157" s="338"/>
      <c r="C157" s="338"/>
      <c r="D157" s="327">
        <v>41</v>
      </c>
      <c r="E157" s="86"/>
      <c r="F157" s="324">
        <v>0.5</v>
      </c>
      <c r="G157" s="33" t="s">
        <v>128</v>
      </c>
      <c r="H157" s="145" t="s">
        <v>168</v>
      </c>
      <c r="I157" s="114">
        <v>152</v>
      </c>
      <c r="J157" s="87">
        <v>0</v>
      </c>
      <c r="K157" s="25"/>
      <c r="L157" s="26"/>
      <c r="M157" s="74" t="s">
        <v>331</v>
      </c>
      <c r="N157" s="74" t="s">
        <v>131</v>
      </c>
      <c r="O157" s="128"/>
      <c r="P157" s="128"/>
      <c r="Q157" s="129"/>
      <c r="R157" s="90">
        <v>100</v>
      </c>
      <c r="S157" s="90"/>
      <c r="T157" s="91">
        <f t="shared" si="56"/>
        <v>0</v>
      </c>
      <c r="U157" s="128"/>
      <c r="V157" s="128"/>
      <c r="W157" s="129"/>
      <c r="X157" s="128"/>
      <c r="Y157" s="128"/>
      <c r="Z157" s="129"/>
      <c r="AA157" s="92">
        <f>S157</f>
        <v>0</v>
      </c>
      <c r="AB157" s="93">
        <f>T157</f>
        <v>0</v>
      </c>
    </row>
    <row r="158" spans="1:28" ht="186" customHeight="1">
      <c r="A158" s="330"/>
      <c r="B158" s="338"/>
      <c r="C158" s="338"/>
      <c r="D158" s="328"/>
      <c r="E158" s="86"/>
      <c r="F158" s="325"/>
      <c r="G158" s="33" t="s">
        <v>128</v>
      </c>
      <c r="H158" s="145" t="s">
        <v>293</v>
      </c>
      <c r="I158" s="114">
        <v>153</v>
      </c>
      <c r="J158" s="87">
        <v>0</v>
      </c>
      <c r="K158" s="25"/>
      <c r="L158" s="26"/>
      <c r="M158" s="74" t="s">
        <v>331</v>
      </c>
      <c r="N158" s="74" t="s">
        <v>131</v>
      </c>
      <c r="O158" s="90">
        <v>25</v>
      </c>
      <c r="P158" s="90"/>
      <c r="Q158" s="91">
        <f t="shared" ref="Q158" si="104">P158/O158</f>
        <v>0</v>
      </c>
      <c r="R158" s="90">
        <v>25</v>
      </c>
      <c r="S158" s="90"/>
      <c r="T158" s="91">
        <f t="shared" si="56"/>
        <v>0</v>
      </c>
      <c r="U158" s="90">
        <v>25</v>
      </c>
      <c r="V158" s="90"/>
      <c r="W158" s="91">
        <f t="shared" ref="W158" si="105">V158/U158</f>
        <v>0</v>
      </c>
      <c r="X158" s="90">
        <v>25</v>
      </c>
      <c r="Y158" s="90"/>
      <c r="Z158" s="91">
        <f>Y158/X158</f>
        <v>0</v>
      </c>
      <c r="AA158" s="92">
        <f t="shared" ref="AA158" si="106">Y158+V158+S158+P158</f>
        <v>0</v>
      </c>
      <c r="AB158" s="93">
        <f t="shared" ref="AB158:AB159" si="107">(Y158+V158+S158+P158)/(X158+U158+R158+O158)</f>
        <v>0</v>
      </c>
    </row>
    <row r="159" spans="1:28" ht="186" customHeight="1">
      <c r="A159" s="330"/>
      <c r="B159" s="338"/>
      <c r="C159" s="338"/>
      <c r="D159" s="328"/>
      <c r="E159" s="86"/>
      <c r="F159" s="325"/>
      <c r="G159" s="109" t="s">
        <v>128</v>
      </c>
      <c r="H159" s="145" t="s">
        <v>138</v>
      </c>
      <c r="I159" s="114">
        <v>154</v>
      </c>
      <c r="J159" s="87">
        <v>0</v>
      </c>
      <c r="K159" s="25"/>
      <c r="L159" s="26"/>
      <c r="M159" s="74" t="s">
        <v>331</v>
      </c>
      <c r="N159" s="74" t="s">
        <v>131</v>
      </c>
      <c r="O159" s="90">
        <v>25</v>
      </c>
      <c r="P159" s="90"/>
      <c r="Q159" s="91">
        <f t="shared" ref="Q159" si="108">P159/O159</f>
        <v>0</v>
      </c>
      <c r="R159" s="90">
        <v>25</v>
      </c>
      <c r="S159" s="90"/>
      <c r="T159" s="91">
        <f t="shared" ref="T159" si="109">S159/R159</f>
        <v>0</v>
      </c>
      <c r="U159" s="90">
        <v>25</v>
      </c>
      <c r="V159" s="90"/>
      <c r="W159" s="91">
        <f t="shared" ref="W159" si="110">V159/U159</f>
        <v>0</v>
      </c>
      <c r="X159" s="90">
        <v>25</v>
      </c>
      <c r="Y159" s="90"/>
      <c r="Z159" s="91">
        <f t="shared" ref="Z159" si="111">Y159/X159</f>
        <v>0</v>
      </c>
      <c r="AA159" s="92">
        <f t="shared" ref="AA159" si="112">Y159+V159+S159+P159</f>
        <v>0</v>
      </c>
      <c r="AB159" s="93">
        <f t="shared" si="107"/>
        <v>0</v>
      </c>
    </row>
    <row r="160" spans="1:28" ht="186" customHeight="1">
      <c r="A160" s="330"/>
      <c r="B160" s="338"/>
      <c r="C160" s="338"/>
      <c r="D160" s="328"/>
      <c r="E160" s="86" t="s">
        <v>136</v>
      </c>
      <c r="F160" s="325"/>
      <c r="G160" s="88" t="s">
        <v>128</v>
      </c>
      <c r="H160" s="145" t="s">
        <v>137</v>
      </c>
      <c r="I160" s="114">
        <v>155</v>
      </c>
      <c r="J160" s="87">
        <v>0</v>
      </c>
      <c r="K160" s="25"/>
      <c r="L160" s="26"/>
      <c r="M160" s="74" t="s">
        <v>331</v>
      </c>
      <c r="N160" s="74" t="s">
        <v>139</v>
      </c>
      <c r="O160" s="90">
        <v>25</v>
      </c>
      <c r="P160" s="90"/>
      <c r="Q160" s="91">
        <f t="shared" ref="Q160" si="113">P160/O160</f>
        <v>0</v>
      </c>
      <c r="R160" s="90">
        <v>25</v>
      </c>
      <c r="S160" s="90"/>
      <c r="T160" s="91">
        <f t="shared" ref="T160:T162" si="114">S160/R160</f>
        <v>0</v>
      </c>
      <c r="U160" s="90">
        <v>25</v>
      </c>
      <c r="V160" s="90"/>
      <c r="W160" s="91">
        <f t="shared" ref="W160:W162" si="115">V160/U160</f>
        <v>0</v>
      </c>
      <c r="X160" s="90">
        <v>25</v>
      </c>
      <c r="Y160" s="90"/>
      <c r="Z160" s="91">
        <f>Y160/X160</f>
        <v>0</v>
      </c>
      <c r="AA160" s="92">
        <f t="shared" ref="AA160" si="116">Y160+V160+S160+P160</f>
        <v>0</v>
      </c>
      <c r="AB160" s="93">
        <f t="shared" ref="AB160" si="117">(Y160+V160+S160+P160)/(X160+U160+R160+O160)</f>
        <v>0</v>
      </c>
    </row>
    <row r="161" spans="1:28" ht="186" customHeight="1">
      <c r="A161" s="330"/>
      <c r="B161" s="338"/>
      <c r="C161" s="338"/>
      <c r="D161" s="328"/>
      <c r="E161" s="86"/>
      <c r="F161" s="325"/>
      <c r="G161" s="33" t="s">
        <v>128</v>
      </c>
      <c r="H161" s="145" t="s">
        <v>179</v>
      </c>
      <c r="I161" s="114">
        <v>156</v>
      </c>
      <c r="J161" s="87">
        <v>0</v>
      </c>
      <c r="K161" s="25"/>
      <c r="L161" s="26"/>
      <c r="M161" s="74" t="s">
        <v>331</v>
      </c>
      <c r="N161" s="74" t="s">
        <v>131</v>
      </c>
      <c r="O161" s="128"/>
      <c r="P161" s="128"/>
      <c r="Q161" s="129"/>
      <c r="R161" s="90">
        <v>50</v>
      </c>
      <c r="S161" s="90"/>
      <c r="T161" s="91">
        <f t="shared" si="114"/>
        <v>0</v>
      </c>
      <c r="U161" s="90">
        <v>50</v>
      </c>
      <c r="V161" s="90"/>
      <c r="W161" s="91">
        <f t="shared" si="115"/>
        <v>0</v>
      </c>
      <c r="X161" s="128"/>
      <c r="Y161" s="128"/>
      <c r="Z161" s="129"/>
      <c r="AA161" s="92">
        <f>V161+S161</f>
        <v>0</v>
      </c>
      <c r="AB161" s="93">
        <f>(V161+S161)/(U161+R161)</f>
        <v>0</v>
      </c>
    </row>
    <row r="162" spans="1:28" ht="186" customHeight="1">
      <c r="A162" s="330"/>
      <c r="B162" s="338"/>
      <c r="C162" s="338"/>
      <c r="D162" s="329"/>
      <c r="E162" s="86"/>
      <c r="F162" s="326"/>
      <c r="G162" s="33" t="s">
        <v>128</v>
      </c>
      <c r="H162" s="145" t="s">
        <v>180</v>
      </c>
      <c r="I162" s="114">
        <v>157</v>
      </c>
      <c r="J162" s="87">
        <v>0</v>
      </c>
      <c r="K162" s="25"/>
      <c r="L162" s="26"/>
      <c r="M162" s="74" t="s">
        <v>331</v>
      </c>
      <c r="N162" s="74" t="s">
        <v>131</v>
      </c>
      <c r="O162" s="90">
        <v>25</v>
      </c>
      <c r="P162" s="90"/>
      <c r="Q162" s="91">
        <f>P162/O162</f>
        <v>0</v>
      </c>
      <c r="R162" s="90">
        <v>25</v>
      </c>
      <c r="S162" s="90"/>
      <c r="T162" s="91">
        <f t="shared" si="114"/>
        <v>0</v>
      </c>
      <c r="U162" s="90">
        <v>25</v>
      </c>
      <c r="V162" s="90"/>
      <c r="W162" s="91">
        <f t="shared" si="115"/>
        <v>0</v>
      </c>
      <c r="X162" s="90">
        <v>25</v>
      </c>
      <c r="Y162" s="90"/>
      <c r="Z162" s="91">
        <f>Y162/X162</f>
        <v>0</v>
      </c>
      <c r="AA162" s="92">
        <f>Y162+V162+S162+P162</f>
        <v>0</v>
      </c>
      <c r="AB162" s="93">
        <f>(Y162+V162+S162+P162)/(X162+U162+R162+O162)</f>
        <v>0</v>
      </c>
    </row>
    <row r="163" spans="1:28" ht="186" customHeight="1">
      <c r="A163" s="330"/>
      <c r="B163" s="338"/>
      <c r="C163" s="338"/>
      <c r="D163" s="327">
        <v>42</v>
      </c>
      <c r="E163" s="350" t="s">
        <v>135</v>
      </c>
      <c r="F163" s="340">
        <v>0.9</v>
      </c>
      <c r="G163" s="33" t="s">
        <v>303</v>
      </c>
      <c r="H163" s="145" t="s">
        <v>214</v>
      </c>
      <c r="I163" s="114">
        <v>158</v>
      </c>
      <c r="J163" s="87">
        <v>0</v>
      </c>
      <c r="K163" s="25"/>
      <c r="L163" s="26"/>
      <c r="M163" s="74" t="s">
        <v>330</v>
      </c>
      <c r="N163" s="74" t="s">
        <v>131</v>
      </c>
      <c r="O163" s="90">
        <v>50</v>
      </c>
      <c r="P163" s="90"/>
      <c r="Q163" s="91">
        <f>P163/O163</f>
        <v>0</v>
      </c>
      <c r="R163" s="128"/>
      <c r="S163" s="128"/>
      <c r="T163" s="129"/>
      <c r="U163" s="128"/>
      <c r="V163" s="128"/>
      <c r="W163" s="129"/>
      <c r="X163" s="90">
        <v>50</v>
      </c>
      <c r="Y163" s="90"/>
      <c r="Z163" s="91">
        <f>Y163/X163</f>
        <v>0</v>
      </c>
      <c r="AA163" s="92">
        <f>P163+Y163</f>
        <v>0</v>
      </c>
      <c r="AB163" s="93">
        <f>(Y163+P163)/(X163+O163)</f>
        <v>0</v>
      </c>
    </row>
    <row r="164" spans="1:28" ht="186" customHeight="1">
      <c r="A164" s="330"/>
      <c r="B164" s="338"/>
      <c r="C164" s="338"/>
      <c r="D164" s="328"/>
      <c r="E164" s="351"/>
      <c r="F164" s="341"/>
      <c r="G164" s="33" t="s">
        <v>128</v>
      </c>
      <c r="H164" s="145" t="s">
        <v>321</v>
      </c>
      <c r="I164" s="114">
        <v>159</v>
      </c>
      <c r="J164" s="87">
        <v>0</v>
      </c>
      <c r="K164" s="25"/>
      <c r="L164" s="26"/>
      <c r="M164" s="74" t="s">
        <v>330</v>
      </c>
      <c r="N164" s="74" t="s">
        <v>131</v>
      </c>
      <c r="O164" s="90">
        <v>25</v>
      </c>
      <c r="P164" s="90"/>
      <c r="Q164" s="91">
        <f t="shared" ref="Q164" si="118">P164/O164</f>
        <v>0</v>
      </c>
      <c r="R164" s="90">
        <v>25</v>
      </c>
      <c r="S164" s="90"/>
      <c r="T164" s="91">
        <f t="shared" ref="T164" si="119">S164/R164</f>
        <v>0</v>
      </c>
      <c r="U164" s="90">
        <v>25</v>
      </c>
      <c r="V164" s="90"/>
      <c r="W164" s="91">
        <f t="shared" ref="W164" si="120">V164/U164</f>
        <v>0</v>
      </c>
      <c r="X164" s="90">
        <v>25</v>
      </c>
      <c r="Y164" s="90"/>
      <c r="Z164" s="91">
        <f>Y164/X164</f>
        <v>0</v>
      </c>
      <c r="AA164" s="92">
        <f>Y164+V164+S164+P164</f>
        <v>0</v>
      </c>
      <c r="AB164" s="93">
        <f>(Y164+V164+S164+P164)/(X164+U164+R164+O164)</f>
        <v>0</v>
      </c>
    </row>
    <row r="165" spans="1:28" ht="164.25" customHeight="1">
      <c r="A165" s="330"/>
      <c r="B165" s="338"/>
      <c r="C165" s="338"/>
      <c r="D165" s="329"/>
      <c r="E165" s="352"/>
      <c r="F165" s="342"/>
      <c r="G165" s="33" t="s">
        <v>128</v>
      </c>
      <c r="H165" s="145" t="s">
        <v>322</v>
      </c>
      <c r="I165" s="114">
        <v>160</v>
      </c>
      <c r="J165" s="87">
        <v>80000</v>
      </c>
      <c r="K165" s="25"/>
      <c r="L165" s="26"/>
      <c r="M165" s="74" t="s">
        <v>330</v>
      </c>
      <c r="N165" s="74" t="s">
        <v>131</v>
      </c>
      <c r="O165" s="90">
        <v>25</v>
      </c>
      <c r="P165" s="90"/>
      <c r="Q165" s="91">
        <f t="shared" si="55"/>
        <v>0</v>
      </c>
      <c r="R165" s="90">
        <v>25</v>
      </c>
      <c r="S165" s="90"/>
      <c r="T165" s="91">
        <f t="shared" si="56"/>
        <v>0</v>
      </c>
      <c r="U165" s="90">
        <v>25</v>
      </c>
      <c r="V165" s="90"/>
      <c r="W165" s="91">
        <f t="shared" si="57"/>
        <v>0</v>
      </c>
      <c r="X165" s="90">
        <v>25</v>
      </c>
      <c r="Y165" s="90"/>
      <c r="Z165" s="91">
        <f>Y165/X165</f>
        <v>0</v>
      </c>
      <c r="AA165" s="92">
        <f>Y165+V165+S165+P165</f>
        <v>0</v>
      </c>
      <c r="AB165" s="93">
        <f>(Y165+V165+S165+P165)/(X165+U165+R165+O165)</f>
        <v>0</v>
      </c>
    </row>
    <row r="166" spans="1:28">
      <c r="E166" s="2"/>
      <c r="AA166" s="94"/>
    </row>
    <row r="167" spans="1:28">
      <c r="E167" s="2"/>
      <c r="AA167" s="94"/>
    </row>
    <row r="168" spans="1:28">
      <c r="E168" s="2"/>
      <c r="AA168" s="94"/>
    </row>
    <row r="169" spans="1:28">
      <c r="E169" s="2"/>
      <c r="AA169" s="94"/>
    </row>
    <row r="170" spans="1:28">
      <c r="E170" s="2"/>
      <c r="AA170" s="94"/>
    </row>
    <row r="171" spans="1:28">
      <c r="E171" s="2"/>
      <c r="AA171" s="94"/>
    </row>
    <row r="172" spans="1:28">
      <c r="E172" s="2"/>
      <c r="AA172" s="94"/>
    </row>
    <row r="173" spans="1:28">
      <c r="E173" s="2"/>
      <c r="AA173" s="94"/>
    </row>
    <row r="174" spans="1:28">
      <c r="E174" s="2"/>
      <c r="AA174" s="94"/>
      <c r="AB174" s="1"/>
    </row>
    <row r="175" spans="1:28">
      <c r="E175" s="2"/>
      <c r="AA175" s="94"/>
      <c r="AB175" s="1"/>
    </row>
    <row r="176" spans="1:28">
      <c r="E176" s="2"/>
      <c r="AA176" s="94"/>
      <c r="AB176" s="1"/>
    </row>
    <row r="177" spans="5:28">
      <c r="E177" s="2"/>
      <c r="AA177" s="94"/>
      <c r="AB177" s="1"/>
    </row>
    <row r="178" spans="5:28">
      <c r="E178" s="2"/>
      <c r="AA178" s="94"/>
      <c r="AB178" s="1"/>
    </row>
    <row r="179" spans="5:28">
      <c r="E179" s="2"/>
      <c r="AA179" s="94"/>
      <c r="AB179" s="1"/>
    </row>
    <row r="180" spans="5:28">
      <c r="E180" s="2"/>
      <c r="AA180" s="94"/>
      <c r="AB180" s="1"/>
    </row>
    <row r="181" spans="5:28">
      <c r="E181" s="2"/>
      <c r="AA181" s="94"/>
      <c r="AB181" s="1"/>
    </row>
    <row r="182" spans="5:28">
      <c r="E182" s="2"/>
      <c r="AA182" s="94"/>
      <c r="AB182" s="1"/>
    </row>
    <row r="183" spans="5:28">
      <c r="E183" s="2"/>
      <c r="AA183" s="94"/>
      <c r="AB183" s="1"/>
    </row>
    <row r="184" spans="5:28">
      <c r="E184" s="2"/>
      <c r="AA184" s="94"/>
      <c r="AB184" s="1"/>
    </row>
    <row r="185" spans="5:28">
      <c r="E185" s="2"/>
      <c r="AA185" s="94"/>
      <c r="AB185" s="1"/>
    </row>
    <row r="186" spans="5:28">
      <c r="E186" s="2"/>
      <c r="AA186" s="94"/>
      <c r="AB186" s="1"/>
    </row>
    <row r="187" spans="5:28">
      <c r="E187" s="2"/>
      <c r="AA187" s="94"/>
      <c r="AB187" s="1"/>
    </row>
    <row r="188" spans="5:28">
      <c r="E188" s="2"/>
      <c r="AA188" s="94"/>
      <c r="AB188" s="1"/>
    </row>
    <row r="189" spans="5:28">
      <c r="E189" s="2"/>
      <c r="AA189" s="94"/>
      <c r="AB189" s="1"/>
    </row>
    <row r="190" spans="5:28">
      <c r="E190" s="2"/>
      <c r="AA190" s="94"/>
      <c r="AB190" s="1"/>
    </row>
    <row r="191" spans="5:28">
      <c r="E191" s="2"/>
      <c r="AA191" s="94"/>
      <c r="AB191" s="1"/>
    </row>
    <row r="192" spans="5:28">
      <c r="E192" s="2"/>
      <c r="AA192" s="94"/>
      <c r="AB192" s="1"/>
    </row>
    <row r="193" spans="5:28">
      <c r="E193" s="2"/>
      <c r="AA193" s="94"/>
      <c r="AB193" s="1"/>
    </row>
    <row r="194" spans="5:28">
      <c r="E194" s="2"/>
      <c r="AA194" s="94"/>
      <c r="AB194" s="1"/>
    </row>
    <row r="195" spans="5:28">
      <c r="E195" s="2"/>
      <c r="AA195" s="94"/>
      <c r="AB195" s="1"/>
    </row>
    <row r="196" spans="5:28">
      <c r="E196" s="2"/>
      <c r="AA196" s="94"/>
      <c r="AB196" s="1"/>
    </row>
    <row r="197" spans="5:28">
      <c r="E197" s="2"/>
      <c r="AA197" s="94"/>
      <c r="AB197" s="1"/>
    </row>
    <row r="198" spans="5:28">
      <c r="E198" s="2"/>
      <c r="AA198" s="94"/>
      <c r="AB198" s="1"/>
    </row>
    <row r="199" spans="5:28">
      <c r="E199" s="2"/>
      <c r="AA199" s="94"/>
      <c r="AB199" s="1"/>
    </row>
    <row r="200" spans="5:28">
      <c r="E200" s="2"/>
      <c r="AA200" s="94"/>
      <c r="AB200" s="1"/>
    </row>
    <row r="201" spans="5:28">
      <c r="E201" s="2"/>
      <c r="AA201" s="94"/>
      <c r="AB201" s="1"/>
    </row>
    <row r="202" spans="5:28">
      <c r="E202" s="2"/>
      <c r="AA202" s="94"/>
      <c r="AB202" s="1"/>
    </row>
    <row r="203" spans="5:28">
      <c r="E203" s="2"/>
      <c r="AA203" s="94"/>
      <c r="AB203" s="1"/>
    </row>
    <row r="204" spans="5:28">
      <c r="E204" s="2"/>
      <c r="AA204" s="94"/>
      <c r="AB204" s="1"/>
    </row>
    <row r="205" spans="5:28">
      <c r="E205" s="2"/>
      <c r="AA205" s="94"/>
      <c r="AB205" s="1"/>
    </row>
    <row r="206" spans="5:28">
      <c r="E206" s="2"/>
      <c r="AA206" s="94"/>
      <c r="AB206" s="1"/>
    </row>
    <row r="207" spans="5:28">
      <c r="E207" s="2"/>
      <c r="AA207" s="94"/>
      <c r="AB207" s="1"/>
    </row>
    <row r="208" spans="5:28">
      <c r="E208" s="2"/>
      <c r="AA208" s="94"/>
      <c r="AB208" s="1"/>
    </row>
    <row r="209" spans="5:28">
      <c r="E209" s="2"/>
      <c r="AA209" s="94"/>
      <c r="AB209" s="1"/>
    </row>
    <row r="210" spans="5:28">
      <c r="E210" s="2"/>
      <c r="AA210" s="94"/>
      <c r="AB210" s="1"/>
    </row>
    <row r="211" spans="5:28">
      <c r="E211" s="2"/>
      <c r="AA211" s="94"/>
      <c r="AB211" s="1"/>
    </row>
    <row r="212" spans="5:28">
      <c r="E212" s="2"/>
      <c r="AA212" s="94"/>
      <c r="AB212" s="1"/>
    </row>
    <row r="213" spans="5:28">
      <c r="E213" s="2"/>
      <c r="AA213" s="94"/>
      <c r="AB213" s="1"/>
    </row>
    <row r="214" spans="5:28">
      <c r="E214" s="2"/>
      <c r="AA214" s="94"/>
      <c r="AB214" s="1"/>
    </row>
    <row r="215" spans="5:28">
      <c r="E215" s="2"/>
      <c r="AA215" s="94"/>
      <c r="AB215" s="1"/>
    </row>
    <row r="216" spans="5:28">
      <c r="E216" s="2"/>
      <c r="AA216" s="94"/>
      <c r="AB216" s="1"/>
    </row>
    <row r="217" spans="5:28">
      <c r="E217" s="2"/>
      <c r="AA217" s="94"/>
      <c r="AB217" s="1"/>
    </row>
    <row r="218" spans="5:28">
      <c r="E218" s="2"/>
      <c r="AA218" s="94"/>
      <c r="AB218" s="1"/>
    </row>
    <row r="219" spans="5:28">
      <c r="E219" s="2"/>
      <c r="AA219" s="94"/>
      <c r="AB219" s="1"/>
    </row>
    <row r="220" spans="5:28">
      <c r="E220" s="2"/>
      <c r="AA220" s="94"/>
      <c r="AB220" s="1"/>
    </row>
    <row r="221" spans="5:28">
      <c r="E221" s="2"/>
      <c r="AA221" s="94"/>
      <c r="AB221" s="1"/>
    </row>
    <row r="222" spans="5:28">
      <c r="E222" s="2"/>
      <c r="AA222" s="94"/>
      <c r="AB222" s="1"/>
    </row>
    <row r="223" spans="5:28">
      <c r="E223" s="2"/>
      <c r="AA223" s="94"/>
      <c r="AB223" s="1"/>
    </row>
    <row r="224" spans="5:28">
      <c r="E224" s="2"/>
      <c r="AA224" s="94"/>
      <c r="AB224" s="1"/>
    </row>
    <row r="225" spans="5:28">
      <c r="E225" s="2"/>
      <c r="AA225" s="94"/>
      <c r="AB225" s="1"/>
    </row>
    <row r="226" spans="5:28">
      <c r="E226" s="2"/>
      <c r="AA226" s="94"/>
      <c r="AB226" s="1"/>
    </row>
    <row r="227" spans="5:28">
      <c r="E227" s="2"/>
      <c r="AA227" s="94"/>
      <c r="AB227" s="1"/>
    </row>
    <row r="228" spans="5:28">
      <c r="E228" s="2"/>
      <c r="AA228" s="94"/>
      <c r="AB228" s="1"/>
    </row>
    <row r="229" spans="5:28">
      <c r="E229" s="2"/>
      <c r="AA229" s="94"/>
      <c r="AB229" s="1"/>
    </row>
    <row r="230" spans="5:28">
      <c r="E230" s="2"/>
      <c r="AA230" s="94"/>
      <c r="AB230" s="1"/>
    </row>
    <row r="231" spans="5:28">
      <c r="E231" s="2"/>
      <c r="AA231" s="94"/>
      <c r="AB231" s="1"/>
    </row>
    <row r="232" spans="5:28">
      <c r="E232" s="2"/>
      <c r="AA232" s="94"/>
      <c r="AB232" s="1"/>
    </row>
    <row r="233" spans="5:28">
      <c r="E233" s="2"/>
      <c r="AA233" s="94"/>
      <c r="AB233" s="1"/>
    </row>
    <row r="234" spans="5:28">
      <c r="E234" s="2"/>
      <c r="AA234" s="94"/>
      <c r="AB234" s="1"/>
    </row>
    <row r="235" spans="5:28">
      <c r="E235" s="2"/>
      <c r="AA235" s="94"/>
      <c r="AB235" s="1"/>
    </row>
    <row r="236" spans="5:28">
      <c r="E236" s="2"/>
      <c r="AA236" s="94"/>
      <c r="AB236" s="1"/>
    </row>
    <row r="237" spans="5:28">
      <c r="E237" s="2"/>
      <c r="AA237" s="94"/>
      <c r="AB237" s="1"/>
    </row>
    <row r="238" spans="5:28">
      <c r="E238" s="2"/>
      <c r="AA238" s="94"/>
      <c r="AB238" s="1"/>
    </row>
    <row r="239" spans="5:28">
      <c r="E239" s="2"/>
      <c r="AA239" s="94"/>
      <c r="AB239" s="1"/>
    </row>
    <row r="240" spans="5:28">
      <c r="E240" s="2"/>
      <c r="AA240" s="94"/>
      <c r="AB240" s="1"/>
    </row>
    <row r="241" spans="5:28">
      <c r="E241" s="2"/>
      <c r="AA241" s="94"/>
      <c r="AB241" s="1"/>
    </row>
    <row r="242" spans="5:28">
      <c r="E242" s="2"/>
      <c r="AA242" s="94"/>
      <c r="AB242" s="1"/>
    </row>
    <row r="243" spans="5:28">
      <c r="E243" s="2"/>
      <c r="AA243" s="94"/>
      <c r="AB243" s="1"/>
    </row>
    <row r="244" spans="5:28">
      <c r="E244" s="2"/>
      <c r="AA244" s="94"/>
      <c r="AB244" s="1"/>
    </row>
    <row r="245" spans="5:28">
      <c r="E245" s="2"/>
      <c r="AA245" s="94"/>
      <c r="AB245" s="1"/>
    </row>
    <row r="246" spans="5:28">
      <c r="E246" s="2"/>
      <c r="AA246" s="94"/>
      <c r="AB246" s="1"/>
    </row>
    <row r="247" spans="5:28">
      <c r="E247" s="2"/>
      <c r="AA247" s="94"/>
      <c r="AB247" s="1"/>
    </row>
    <row r="248" spans="5:28">
      <c r="E248" s="2"/>
      <c r="AA248" s="94"/>
      <c r="AB248" s="1"/>
    </row>
    <row r="249" spans="5:28">
      <c r="E249" s="2"/>
      <c r="AA249" s="94"/>
      <c r="AB249" s="1"/>
    </row>
    <row r="250" spans="5:28">
      <c r="E250" s="2"/>
      <c r="AA250" s="94"/>
      <c r="AB250" s="1"/>
    </row>
    <row r="251" spans="5:28">
      <c r="E251" s="2"/>
      <c r="AA251" s="94"/>
      <c r="AB251" s="1"/>
    </row>
    <row r="252" spans="5:28">
      <c r="E252" s="2"/>
      <c r="AA252" s="94"/>
      <c r="AB252" s="1"/>
    </row>
    <row r="253" spans="5:28">
      <c r="E253" s="2"/>
      <c r="AA253" s="94"/>
      <c r="AB253" s="1"/>
    </row>
    <row r="254" spans="5:28">
      <c r="E254" s="2"/>
      <c r="AA254" s="94"/>
      <c r="AB254" s="1"/>
    </row>
    <row r="255" spans="5:28">
      <c r="E255" s="2"/>
      <c r="AA255" s="94"/>
      <c r="AB255" s="1"/>
    </row>
    <row r="256" spans="5:28">
      <c r="E256" s="2"/>
      <c r="AA256" s="94"/>
      <c r="AB256" s="1"/>
    </row>
    <row r="257" spans="5:28">
      <c r="E257" s="2"/>
      <c r="AA257" s="94"/>
      <c r="AB257" s="1"/>
    </row>
    <row r="258" spans="5:28">
      <c r="E258" s="2"/>
      <c r="AA258" s="94"/>
      <c r="AB258" s="1"/>
    </row>
    <row r="259" spans="5:28">
      <c r="E259" s="2"/>
      <c r="AA259" s="94"/>
      <c r="AB259" s="1"/>
    </row>
    <row r="260" spans="5:28">
      <c r="E260" s="2"/>
      <c r="AA260" s="94"/>
      <c r="AB260" s="1"/>
    </row>
    <row r="261" spans="5:28">
      <c r="E261" s="2"/>
      <c r="AA261" s="94"/>
      <c r="AB261" s="1"/>
    </row>
    <row r="262" spans="5:28">
      <c r="E262" s="2"/>
      <c r="AA262" s="94"/>
      <c r="AB262" s="1"/>
    </row>
    <row r="263" spans="5:28">
      <c r="E263" s="2"/>
      <c r="AA263" s="94"/>
      <c r="AB263" s="1"/>
    </row>
    <row r="264" spans="5:28">
      <c r="E264" s="2"/>
      <c r="AA264" s="94"/>
      <c r="AB264" s="1"/>
    </row>
    <row r="265" spans="5:28">
      <c r="E265" s="2"/>
      <c r="AA265" s="94"/>
      <c r="AB265" s="1"/>
    </row>
    <row r="266" spans="5:28">
      <c r="E266" s="2"/>
      <c r="AA266" s="94"/>
      <c r="AB266" s="1"/>
    </row>
    <row r="267" spans="5:28">
      <c r="E267" s="2"/>
      <c r="AA267" s="94"/>
      <c r="AB267" s="1"/>
    </row>
    <row r="268" spans="5:28">
      <c r="E268" s="2"/>
      <c r="AA268" s="94"/>
      <c r="AB268" s="1"/>
    </row>
    <row r="269" spans="5:28">
      <c r="E269" s="2"/>
      <c r="AA269" s="94"/>
      <c r="AB269" s="1"/>
    </row>
    <row r="270" spans="5:28">
      <c r="E270" s="2"/>
      <c r="AA270" s="94"/>
      <c r="AB270" s="1"/>
    </row>
    <row r="271" spans="5:28">
      <c r="E271" s="2"/>
      <c r="AA271" s="94"/>
      <c r="AB271" s="1"/>
    </row>
    <row r="272" spans="5:28">
      <c r="E272" s="2"/>
      <c r="AA272" s="94"/>
      <c r="AB272" s="1"/>
    </row>
    <row r="273" spans="5:28">
      <c r="E273" s="2"/>
      <c r="AA273" s="94"/>
      <c r="AB273" s="1"/>
    </row>
    <row r="274" spans="5:28">
      <c r="E274" s="2"/>
      <c r="AA274" s="94"/>
      <c r="AB274" s="1"/>
    </row>
    <row r="275" spans="5:28">
      <c r="E275" s="2"/>
      <c r="AA275" s="94"/>
      <c r="AB275" s="1"/>
    </row>
    <row r="276" spans="5:28">
      <c r="E276" s="2"/>
      <c r="AA276" s="94"/>
      <c r="AB276" s="1"/>
    </row>
    <row r="277" spans="5:28">
      <c r="E277" s="2"/>
      <c r="AA277" s="94"/>
      <c r="AB277" s="1"/>
    </row>
    <row r="278" spans="5:28">
      <c r="E278" s="2"/>
      <c r="AA278" s="94"/>
      <c r="AB278" s="1"/>
    </row>
    <row r="279" spans="5:28">
      <c r="E279" s="2"/>
      <c r="AA279" s="94"/>
      <c r="AB279" s="1"/>
    </row>
    <row r="280" spans="5:28">
      <c r="E280" s="2"/>
      <c r="AA280" s="94"/>
      <c r="AB280" s="1"/>
    </row>
    <row r="281" spans="5:28">
      <c r="E281" s="2"/>
      <c r="AA281" s="94"/>
      <c r="AB281" s="1"/>
    </row>
    <row r="282" spans="5:28">
      <c r="E282" s="2"/>
      <c r="AA282" s="94"/>
      <c r="AB282" s="1"/>
    </row>
    <row r="283" spans="5:28">
      <c r="E283" s="2"/>
      <c r="AA283" s="94"/>
      <c r="AB283" s="1"/>
    </row>
    <row r="284" spans="5:28">
      <c r="E284" s="2"/>
      <c r="AA284" s="94"/>
      <c r="AB284" s="1"/>
    </row>
    <row r="285" spans="5:28">
      <c r="E285" s="2"/>
      <c r="AA285" s="94"/>
      <c r="AB285" s="1"/>
    </row>
    <row r="286" spans="5:28">
      <c r="E286" s="2"/>
      <c r="AA286" s="94"/>
      <c r="AB286" s="1"/>
    </row>
    <row r="287" spans="5:28">
      <c r="E287" s="2"/>
      <c r="AA287" s="94"/>
      <c r="AB287" s="1"/>
    </row>
    <row r="288" spans="5:28">
      <c r="E288" s="2"/>
      <c r="AA288" s="94"/>
      <c r="AB288" s="1"/>
    </row>
    <row r="289" spans="5:28">
      <c r="E289" s="2"/>
      <c r="AA289" s="94"/>
      <c r="AB289" s="1"/>
    </row>
    <row r="290" spans="5:28">
      <c r="E290" s="2"/>
      <c r="AA290" s="94"/>
      <c r="AB290" s="1"/>
    </row>
    <row r="291" spans="5:28">
      <c r="E291" s="2"/>
      <c r="AA291" s="94"/>
      <c r="AB291" s="1"/>
    </row>
    <row r="292" spans="5:28">
      <c r="E292" s="2"/>
      <c r="AA292" s="94"/>
      <c r="AB292" s="1"/>
    </row>
    <row r="293" spans="5:28">
      <c r="E293" s="2"/>
      <c r="AA293" s="94"/>
      <c r="AB293" s="1"/>
    </row>
    <row r="294" spans="5:28">
      <c r="E294" s="2"/>
      <c r="AA294" s="94"/>
      <c r="AB294" s="1"/>
    </row>
    <row r="295" spans="5:28">
      <c r="E295" s="2"/>
      <c r="AA295" s="94"/>
      <c r="AB295" s="1"/>
    </row>
    <row r="296" spans="5:28">
      <c r="E296" s="2"/>
      <c r="AA296" s="94"/>
      <c r="AB296" s="1"/>
    </row>
    <row r="297" spans="5:28">
      <c r="E297" s="2"/>
      <c r="AA297" s="94"/>
      <c r="AB297" s="1"/>
    </row>
    <row r="298" spans="5:28">
      <c r="E298" s="2"/>
      <c r="AA298" s="94"/>
      <c r="AB298" s="1"/>
    </row>
    <row r="299" spans="5:28">
      <c r="E299" s="2"/>
      <c r="AA299" s="94"/>
      <c r="AB299" s="1"/>
    </row>
    <row r="300" spans="5:28">
      <c r="E300" s="2"/>
      <c r="AA300" s="94"/>
      <c r="AB300" s="1"/>
    </row>
    <row r="301" spans="5:28">
      <c r="E301" s="2"/>
      <c r="AA301" s="94"/>
      <c r="AB301" s="1"/>
    </row>
    <row r="302" spans="5:28">
      <c r="E302" s="2"/>
      <c r="AA302" s="94"/>
      <c r="AB302" s="1"/>
    </row>
    <row r="303" spans="5:28">
      <c r="E303" s="2"/>
      <c r="AA303" s="94"/>
      <c r="AB303" s="1"/>
    </row>
    <row r="304" spans="5:28">
      <c r="E304" s="2"/>
      <c r="AA304" s="94"/>
      <c r="AB304" s="1"/>
    </row>
    <row r="305" spans="5:28">
      <c r="E305" s="2"/>
      <c r="AA305" s="94"/>
      <c r="AB305" s="1"/>
    </row>
    <row r="306" spans="5:28">
      <c r="E306" s="2"/>
      <c r="AA306" s="94"/>
      <c r="AB306" s="1"/>
    </row>
    <row r="307" spans="5:28">
      <c r="E307" s="2"/>
      <c r="AA307" s="94"/>
      <c r="AB307" s="1"/>
    </row>
    <row r="308" spans="5:28">
      <c r="E308" s="2"/>
      <c r="AA308" s="94"/>
      <c r="AB308" s="1"/>
    </row>
    <row r="309" spans="5:28">
      <c r="E309" s="2"/>
      <c r="AA309" s="94"/>
      <c r="AB309" s="1"/>
    </row>
    <row r="310" spans="5:28">
      <c r="E310" s="2"/>
      <c r="AA310" s="94"/>
      <c r="AB310" s="1"/>
    </row>
    <row r="311" spans="5:28">
      <c r="E311" s="2"/>
      <c r="AA311" s="94"/>
      <c r="AB311" s="1"/>
    </row>
    <row r="312" spans="5:28">
      <c r="E312" s="2"/>
      <c r="AA312" s="94"/>
      <c r="AB312" s="1"/>
    </row>
    <row r="313" spans="5:28">
      <c r="E313" s="2"/>
      <c r="AA313" s="94"/>
      <c r="AB313" s="1"/>
    </row>
    <row r="314" spans="5:28">
      <c r="E314" s="2"/>
      <c r="AA314" s="94"/>
      <c r="AB314" s="1"/>
    </row>
    <row r="315" spans="5:28">
      <c r="E315" s="2"/>
      <c r="AA315" s="94"/>
      <c r="AB315" s="1"/>
    </row>
    <row r="316" spans="5:28">
      <c r="E316" s="2"/>
      <c r="AA316" s="94"/>
      <c r="AB316" s="1"/>
    </row>
    <row r="317" spans="5:28">
      <c r="E317" s="2"/>
      <c r="AA317" s="94"/>
      <c r="AB317" s="1"/>
    </row>
    <row r="318" spans="5:28">
      <c r="E318" s="2"/>
      <c r="AA318" s="94"/>
      <c r="AB318" s="1"/>
    </row>
    <row r="319" spans="5:28">
      <c r="E319" s="2"/>
      <c r="AA319" s="94"/>
      <c r="AB319" s="1"/>
    </row>
    <row r="320" spans="5:28">
      <c r="E320" s="2"/>
      <c r="AA320" s="94"/>
      <c r="AB320" s="1"/>
    </row>
    <row r="321" spans="5:28">
      <c r="E321" s="2"/>
      <c r="AA321" s="94"/>
      <c r="AB321" s="1"/>
    </row>
    <row r="322" spans="5:28">
      <c r="E322" s="2"/>
      <c r="AA322" s="94"/>
      <c r="AB322" s="1"/>
    </row>
    <row r="323" spans="5:28">
      <c r="E323" s="2"/>
      <c r="AA323" s="94"/>
      <c r="AB323" s="1"/>
    </row>
    <row r="324" spans="5:28">
      <c r="E324" s="2"/>
      <c r="AA324" s="94"/>
      <c r="AB324" s="1"/>
    </row>
    <row r="325" spans="5:28">
      <c r="E325" s="2"/>
      <c r="AA325" s="94"/>
      <c r="AB325" s="1"/>
    </row>
    <row r="326" spans="5:28">
      <c r="E326" s="2"/>
      <c r="AA326" s="94"/>
      <c r="AB326" s="1"/>
    </row>
    <row r="327" spans="5:28">
      <c r="E327" s="2"/>
      <c r="AA327" s="94"/>
      <c r="AB327" s="1"/>
    </row>
    <row r="328" spans="5:28">
      <c r="E328" s="2"/>
      <c r="AA328" s="94"/>
      <c r="AB328" s="1"/>
    </row>
    <row r="329" spans="5:28">
      <c r="E329" s="2"/>
      <c r="AA329" s="94"/>
      <c r="AB329" s="1"/>
    </row>
    <row r="330" spans="5:28">
      <c r="E330" s="2"/>
      <c r="AA330" s="94"/>
      <c r="AB330" s="1"/>
    </row>
    <row r="331" spans="5:28">
      <c r="E331" s="2"/>
      <c r="AA331" s="94"/>
      <c r="AB331" s="1"/>
    </row>
    <row r="332" spans="5:28">
      <c r="E332" s="2"/>
      <c r="AA332" s="94"/>
      <c r="AB332" s="1"/>
    </row>
    <row r="333" spans="5:28">
      <c r="E333" s="2"/>
      <c r="AA333" s="94"/>
      <c r="AB333" s="1"/>
    </row>
    <row r="334" spans="5:28">
      <c r="E334" s="2"/>
      <c r="AA334" s="94"/>
      <c r="AB334" s="1"/>
    </row>
    <row r="335" spans="5:28">
      <c r="E335" s="2"/>
      <c r="AA335" s="94"/>
      <c r="AB335" s="1"/>
    </row>
    <row r="336" spans="5:28">
      <c r="E336" s="2"/>
      <c r="AA336" s="94"/>
      <c r="AB336" s="1"/>
    </row>
    <row r="337" spans="5:28">
      <c r="E337" s="2"/>
      <c r="AA337" s="94"/>
      <c r="AB337" s="1"/>
    </row>
    <row r="338" spans="5:28">
      <c r="E338" s="2"/>
      <c r="AA338" s="94"/>
      <c r="AB338" s="1"/>
    </row>
    <row r="339" spans="5:28">
      <c r="E339" s="2"/>
      <c r="AA339" s="94"/>
      <c r="AB339" s="1"/>
    </row>
    <row r="340" spans="5:28">
      <c r="E340" s="2"/>
      <c r="AA340" s="94"/>
      <c r="AB340" s="1"/>
    </row>
    <row r="341" spans="5:28">
      <c r="E341" s="2"/>
      <c r="AA341" s="94"/>
      <c r="AB341" s="1"/>
    </row>
    <row r="342" spans="5:28">
      <c r="E342" s="2"/>
      <c r="AA342" s="94"/>
      <c r="AB342" s="1"/>
    </row>
    <row r="343" spans="5:28">
      <c r="E343" s="2"/>
      <c r="AA343" s="94"/>
      <c r="AB343" s="1"/>
    </row>
    <row r="344" spans="5:28">
      <c r="E344" s="2"/>
      <c r="AA344" s="94"/>
      <c r="AB344" s="1"/>
    </row>
    <row r="345" spans="5:28">
      <c r="E345" s="2"/>
      <c r="AA345" s="94"/>
      <c r="AB345" s="1"/>
    </row>
    <row r="346" spans="5:28">
      <c r="E346" s="2"/>
      <c r="AA346" s="94"/>
      <c r="AB346" s="1"/>
    </row>
    <row r="347" spans="5:28">
      <c r="E347" s="2"/>
      <c r="AA347" s="94"/>
      <c r="AB347" s="1"/>
    </row>
    <row r="348" spans="5:28">
      <c r="E348" s="2"/>
      <c r="AA348" s="94"/>
      <c r="AB348" s="1"/>
    </row>
    <row r="349" spans="5:28">
      <c r="E349" s="2"/>
      <c r="AA349" s="94"/>
      <c r="AB349" s="1"/>
    </row>
    <row r="350" spans="5:28">
      <c r="E350" s="2"/>
      <c r="AA350" s="94"/>
      <c r="AB350" s="1"/>
    </row>
    <row r="351" spans="5:28">
      <c r="E351" s="2"/>
      <c r="AA351" s="94"/>
      <c r="AB351" s="1"/>
    </row>
    <row r="352" spans="5:28">
      <c r="E352" s="2"/>
      <c r="AA352" s="94"/>
      <c r="AB352" s="1"/>
    </row>
    <row r="353" spans="5:28">
      <c r="E353" s="2"/>
      <c r="AA353" s="94"/>
      <c r="AB353" s="1"/>
    </row>
    <row r="354" spans="5:28">
      <c r="E354" s="2"/>
      <c r="AA354" s="94"/>
      <c r="AB354" s="1"/>
    </row>
    <row r="355" spans="5:28">
      <c r="E355" s="2"/>
      <c r="AA355" s="94"/>
      <c r="AB355" s="1"/>
    </row>
    <row r="356" spans="5:28">
      <c r="E356" s="2"/>
      <c r="AA356" s="94"/>
      <c r="AB356" s="1"/>
    </row>
    <row r="357" spans="5:28">
      <c r="E357" s="2"/>
      <c r="AA357" s="94"/>
      <c r="AB357" s="1"/>
    </row>
    <row r="358" spans="5:28">
      <c r="E358" s="2"/>
      <c r="AA358" s="94"/>
      <c r="AB358" s="1"/>
    </row>
    <row r="359" spans="5:28">
      <c r="E359" s="2"/>
      <c r="AA359" s="94"/>
      <c r="AB359" s="1"/>
    </row>
    <row r="360" spans="5:28">
      <c r="E360" s="2"/>
      <c r="AA360" s="94"/>
      <c r="AB360" s="1"/>
    </row>
    <row r="361" spans="5:28">
      <c r="E361" s="2"/>
      <c r="AA361" s="94"/>
      <c r="AB361" s="1"/>
    </row>
    <row r="362" spans="5:28">
      <c r="E362" s="2"/>
      <c r="AA362" s="94"/>
      <c r="AB362" s="1"/>
    </row>
    <row r="363" spans="5:28">
      <c r="E363" s="2"/>
      <c r="AA363" s="94"/>
      <c r="AB363" s="1"/>
    </row>
    <row r="364" spans="5:28">
      <c r="E364" s="2"/>
      <c r="AA364" s="94"/>
      <c r="AB364" s="1"/>
    </row>
    <row r="365" spans="5:28">
      <c r="E365" s="2"/>
      <c r="AA365" s="94"/>
      <c r="AB365" s="1"/>
    </row>
    <row r="366" spans="5:28">
      <c r="E366" s="2"/>
      <c r="AA366" s="94"/>
      <c r="AB366" s="1"/>
    </row>
    <row r="367" spans="5:28">
      <c r="E367" s="2"/>
      <c r="AA367" s="94"/>
      <c r="AB367" s="1"/>
    </row>
    <row r="368" spans="5:28">
      <c r="E368" s="2"/>
      <c r="AA368" s="94"/>
      <c r="AB368" s="1"/>
    </row>
    <row r="369" spans="5:28">
      <c r="E369" s="2"/>
      <c r="AA369" s="94"/>
      <c r="AB369" s="1"/>
    </row>
    <row r="370" spans="5:28">
      <c r="E370" s="2"/>
      <c r="AA370" s="94"/>
      <c r="AB370" s="1"/>
    </row>
    <row r="371" spans="5:28">
      <c r="E371" s="2"/>
      <c r="AA371" s="94"/>
      <c r="AB371" s="1"/>
    </row>
    <row r="372" spans="5:28">
      <c r="E372" s="2"/>
      <c r="AA372" s="94"/>
      <c r="AB372" s="1"/>
    </row>
    <row r="373" spans="5:28">
      <c r="E373" s="2"/>
      <c r="AA373" s="94"/>
      <c r="AB373" s="1"/>
    </row>
    <row r="374" spans="5:28">
      <c r="E374" s="2"/>
      <c r="AA374" s="94"/>
      <c r="AB374" s="1"/>
    </row>
    <row r="375" spans="5:28">
      <c r="E375" s="2"/>
      <c r="AA375" s="94"/>
      <c r="AB375" s="1"/>
    </row>
    <row r="376" spans="5:28">
      <c r="E376" s="2"/>
      <c r="AA376" s="94"/>
      <c r="AB376" s="1"/>
    </row>
    <row r="377" spans="5:28">
      <c r="E377" s="2"/>
      <c r="AA377" s="94"/>
      <c r="AB377" s="1"/>
    </row>
    <row r="378" spans="5:28">
      <c r="E378" s="2"/>
      <c r="AA378" s="94"/>
      <c r="AB378" s="1"/>
    </row>
    <row r="379" spans="5:28">
      <c r="E379" s="2"/>
      <c r="AA379" s="94"/>
      <c r="AB379" s="1"/>
    </row>
    <row r="380" spans="5:28">
      <c r="E380" s="2"/>
      <c r="AA380" s="94"/>
      <c r="AB380" s="1"/>
    </row>
    <row r="381" spans="5:28">
      <c r="E381" s="2"/>
      <c r="AA381" s="94"/>
      <c r="AB381" s="1"/>
    </row>
    <row r="382" spans="5:28">
      <c r="E382" s="2"/>
      <c r="AA382" s="94"/>
      <c r="AB382" s="1"/>
    </row>
    <row r="383" spans="5:28">
      <c r="E383" s="2"/>
      <c r="AA383" s="94"/>
      <c r="AB383" s="1"/>
    </row>
    <row r="384" spans="5:28">
      <c r="E384" s="2"/>
      <c r="AA384" s="94"/>
      <c r="AB384" s="1"/>
    </row>
    <row r="385" spans="5:28">
      <c r="E385" s="2"/>
      <c r="AA385" s="94"/>
      <c r="AB385" s="1"/>
    </row>
    <row r="386" spans="5:28">
      <c r="E386" s="2"/>
      <c r="AA386" s="94"/>
      <c r="AB386" s="1"/>
    </row>
    <row r="387" spans="5:28">
      <c r="E387" s="2"/>
      <c r="AA387" s="94"/>
      <c r="AB387" s="1"/>
    </row>
    <row r="388" spans="5:28">
      <c r="E388" s="2"/>
      <c r="AA388" s="94"/>
      <c r="AB388" s="1"/>
    </row>
    <row r="389" spans="5:28">
      <c r="E389" s="2"/>
      <c r="AA389" s="94"/>
      <c r="AB389" s="1"/>
    </row>
    <row r="390" spans="5:28">
      <c r="E390" s="2"/>
      <c r="AA390" s="94"/>
      <c r="AB390" s="1"/>
    </row>
    <row r="391" spans="5:28">
      <c r="E391" s="2"/>
      <c r="AA391" s="94"/>
      <c r="AB391" s="1"/>
    </row>
    <row r="392" spans="5:28">
      <c r="E392" s="2"/>
      <c r="AA392" s="94"/>
      <c r="AB392" s="1"/>
    </row>
    <row r="393" spans="5:28">
      <c r="E393" s="2"/>
      <c r="AA393" s="94"/>
      <c r="AB393" s="1"/>
    </row>
    <row r="394" spans="5:28">
      <c r="E394" s="2"/>
      <c r="AA394" s="94"/>
      <c r="AB394" s="1"/>
    </row>
    <row r="395" spans="5:28">
      <c r="E395" s="2"/>
      <c r="AA395" s="94"/>
      <c r="AB395" s="1"/>
    </row>
    <row r="396" spans="5:28">
      <c r="E396" s="2"/>
      <c r="AA396" s="94"/>
      <c r="AB396" s="1"/>
    </row>
    <row r="397" spans="5:28">
      <c r="E397" s="2"/>
      <c r="AA397" s="94"/>
      <c r="AB397" s="1"/>
    </row>
    <row r="398" spans="5:28">
      <c r="E398" s="2"/>
      <c r="AA398" s="94"/>
      <c r="AB398" s="1"/>
    </row>
    <row r="399" spans="5:28">
      <c r="E399" s="2"/>
      <c r="AA399" s="94"/>
      <c r="AB399" s="1"/>
    </row>
    <row r="400" spans="5:28">
      <c r="E400" s="2"/>
      <c r="AA400" s="94"/>
      <c r="AB400" s="1"/>
    </row>
    <row r="401" spans="5:28">
      <c r="E401" s="2"/>
      <c r="AA401" s="94"/>
      <c r="AB401" s="1"/>
    </row>
    <row r="402" spans="5:28">
      <c r="E402" s="2"/>
      <c r="AA402" s="94"/>
      <c r="AB402" s="1"/>
    </row>
    <row r="403" spans="5:28">
      <c r="E403" s="2"/>
      <c r="AA403" s="94"/>
      <c r="AB403" s="1"/>
    </row>
    <row r="404" spans="5:28">
      <c r="E404" s="2"/>
      <c r="AA404" s="94"/>
      <c r="AB404" s="1"/>
    </row>
    <row r="405" spans="5:28">
      <c r="E405" s="2"/>
      <c r="AA405" s="94"/>
      <c r="AB405" s="1"/>
    </row>
    <row r="406" spans="5:28">
      <c r="E406" s="2"/>
      <c r="AA406" s="94"/>
      <c r="AB406" s="1"/>
    </row>
    <row r="407" spans="5:28">
      <c r="E407" s="2"/>
      <c r="AA407" s="94"/>
      <c r="AB407" s="1"/>
    </row>
    <row r="408" spans="5:28">
      <c r="E408" s="2"/>
      <c r="AA408" s="94"/>
      <c r="AB408" s="1"/>
    </row>
    <row r="409" spans="5:28">
      <c r="E409" s="2"/>
      <c r="AA409" s="94"/>
      <c r="AB409" s="1"/>
    </row>
    <row r="410" spans="5:28">
      <c r="E410" s="2"/>
      <c r="AA410" s="94"/>
      <c r="AB410" s="1"/>
    </row>
    <row r="411" spans="5:28">
      <c r="E411" s="2"/>
      <c r="AA411" s="94"/>
      <c r="AB411" s="1"/>
    </row>
    <row r="412" spans="5:28">
      <c r="E412" s="2"/>
      <c r="AA412" s="94"/>
      <c r="AB412" s="1"/>
    </row>
    <row r="413" spans="5:28">
      <c r="E413" s="2"/>
      <c r="AA413" s="94"/>
      <c r="AB413" s="1"/>
    </row>
    <row r="414" spans="5:28">
      <c r="E414" s="2"/>
      <c r="AA414" s="94"/>
      <c r="AB414" s="1"/>
    </row>
    <row r="415" spans="5:28">
      <c r="E415" s="2"/>
      <c r="AA415" s="94"/>
      <c r="AB415" s="1"/>
    </row>
    <row r="416" spans="5:28">
      <c r="E416" s="2"/>
      <c r="AA416" s="94"/>
      <c r="AB416" s="1"/>
    </row>
    <row r="417" spans="5:28">
      <c r="E417" s="2"/>
      <c r="AA417" s="94"/>
      <c r="AB417" s="1"/>
    </row>
    <row r="418" spans="5:28">
      <c r="E418" s="2"/>
      <c r="AA418" s="94"/>
      <c r="AB418" s="1"/>
    </row>
    <row r="419" spans="5:28">
      <c r="E419" s="2"/>
      <c r="AA419" s="94"/>
      <c r="AB419" s="1"/>
    </row>
    <row r="420" spans="5:28">
      <c r="E420" s="2"/>
      <c r="AA420" s="94"/>
      <c r="AB420" s="1"/>
    </row>
    <row r="421" spans="5:28">
      <c r="E421" s="2"/>
      <c r="AA421" s="94"/>
      <c r="AB421" s="1"/>
    </row>
    <row r="422" spans="5:28">
      <c r="E422" s="2"/>
      <c r="AA422" s="94"/>
      <c r="AB422" s="1"/>
    </row>
    <row r="423" spans="5:28">
      <c r="E423" s="2"/>
      <c r="AA423" s="94"/>
      <c r="AB423" s="1"/>
    </row>
    <row r="424" spans="5:28">
      <c r="E424" s="2"/>
      <c r="AA424" s="94"/>
      <c r="AB424" s="1"/>
    </row>
    <row r="425" spans="5:28">
      <c r="E425" s="2"/>
      <c r="AA425" s="94"/>
      <c r="AB425" s="1"/>
    </row>
    <row r="426" spans="5:28">
      <c r="E426" s="2"/>
      <c r="AA426" s="94"/>
      <c r="AB426" s="1"/>
    </row>
    <row r="427" spans="5:28">
      <c r="E427" s="2"/>
      <c r="AA427" s="94"/>
      <c r="AB427" s="1"/>
    </row>
    <row r="428" spans="5:28">
      <c r="E428" s="2"/>
      <c r="AA428" s="94"/>
      <c r="AB428" s="1"/>
    </row>
    <row r="429" spans="5:28">
      <c r="E429" s="2"/>
      <c r="AA429" s="94"/>
      <c r="AB429" s="1"/>
    </row>
    <row r="430" spans="5:28">
      <c r="E430" s="2"/>
      <c r="AA430" s="94"/>
      <c r="AB430" s="1"/>
    </row>
    <row r="431" spans="5:28">
      <c r="E431" s="2"/>
      <c r="AA431" s="94"/>
      <c r="AB431" s="1"/>
    </row>
    <row r="432" spans="5:28">
      <c r="E432" s="2"/>
      <c r="AA432" s="94"/>
      <c r="AB432" s="1"/>
    </row>
    <row r="433" spans="5:28">
      <c r="E433" s="2"/>
      <c r="AA433" s="94"/>
      <c r="AB433" s="1"/>
    </row>
    <row r="434" spans="5:28">
      <c r="E434" s="2"/>
      <c r="AA434" s="94"/>
      <c r="AB434" s="1"/>
    </row>
    <row r="435" spans="5:28">
      <c r="E435" s="2"/>
      <c r="AA435" s="94"/>
      <c r="AB435" s="1"/>
    </row>
    <row r="436" spans="5:28">
      <c r="E436" s="2"/>
      <c r="AA436" s="94"/>
      <c r="AB436" s="1"/>
    </row>
    <row r="437" spans="5:28">
      <c r="E437" s="2"/>
      <c r="AA437" s="94"/>
      <c r="AB437" s="1"/>
    </row>
    <row r="438" spans="5:28">
      <c r="E438" s="2"/>
      <c r="AA438" s="94"/>
      <c r="AB438" s="1"/>
    </row>
    <row r="439" spans="5:28">
      <c r="AA439" s="94"/>
      <c r="AB439" s="1"/>
    </row>
  </sheetData>
  <mergeCells count="149">
    <mergeCell ref="A1:N1"/>
    <mergeCell ref="O1:AB1"/>
    <mergeCell ref="A2:A5"/>
    <mergeCell ref="B2:B5"/>
    <mergeCell ref="D2:D5"/>
    <mergeCell ref="E2:E5"/>
    <mergeCell ref="F2:F3"/>
    <mergeCell ref="G2:G5"/>
    <mergeCell ref="H2:H5"/>
    <mergeCell ref="I2:I5"/>
    <mergeCell ref="U2:W2"/>
    <mergeCell ref="X2:Z2"/>
    <mergeCell ref="AA2:AB2"/>
    <mergeCell ref="O3:Q3"/>
    <mergeCell ref="R3:T3"/>
    <mergeCell ref="U3:W3"/>
    <mergeCell ref="X3:Z3"/>
    <mergeCell ref="AA3:AA5"/>
    <mergeCell ref="AB3:AB5"/>
    <mergeCell ref="R4:R5"/>
    <mergeCell ref="O2:Q2"/>
    <mergeCell ref="Z4:Z5"/>
    <mergeCell ref="Q4:Q5"/>
    <mergeCell ref="U4:U5"/>
    <mergeCell ref="X4:X5"/>
    <mergeCell ref="Y4:Y5"/>
    <mergeCell ref="F4:F5"/>
    <mergeCell ref="M4:M5"/>
    <mergeCell ref="N4:N5"/>
    <mergeCell ref="O4:O5"/>
    <mergeCell ref="P4:P5"/>
    <mergeCell ref="J2:J5"/>
    <mergeCell ref="K2:K5"/>
    <mergeCell ref="L2:L5"/>
    <mergeCell ref="M2:N3"/>
    <mergeCell ref="R2:T2"/>
    <mergeCell ref="S4:S5"/>
    <mergeCell ref="T4:T5"/>
    <mergeCell ref="W4:W5"/>
    <mergeCell ref="V4:V5"/>
    <mergeCell ref="D163:D165"/>
    <mergeCell ref="F163:F165"/>
    <mergeCell ref="F24:F27"/>
    <mergeCell ref="B41:B61"/>
    <mergeCell ref="B6:B9"/>
    <mergeCell ref="D24:D27"/>
    <mergeCell ref="F143:F149"/>
    <mergeCell ref="D32:D34"/>
    <mergeCell ref="F32:F34"/>
    <mergeCell ref="E36:E40"/>
    <mergeCell ref="D36:D40"/>
    <mergeCell ref="F36:F40"/>
    <mergeCell ref="F138:F141"/>
    <mergeCell ref="D78:D82"/>
    <mergeCell ref="E62:E73"/>
    <mergeCell ref="D62:D73"/>
    <mergeCell ref="F62:F73"/>
    <mergeCell ref="E100:E107"/>
    <mergeCell ref="E108:E109"/>
    <mergeCell ref="D108:D109"/>
    <mergeCell ref="F111:F123"/>
    <mergeCell ref="F124:F130"/>
    <mergeCell ref="E78:E82"/>
    <mergeCell ref="E24:E27"/>
    <mergeCell ref="D150:D156"/>
    <mergeCell ref="D157:D162"/>
    <mergeCell ref="B10:B20"/>
    <mergeCell ref="D75:D76"/>
    <mergeCell ref="E97:E98"/>
    <mergeCell ref="D97:D98"/>
    <mergeCell ref="B131:B132"/>
    <mergeCell ref="E143:E149"/>
    <mergeCell ref="D143:D149"/>
    <mergeCell ref="E75:E76"/>
    <mergeCell ref="E138:E141"/>
    <mergeCell ref="D138:D141"/>
    <mergeCell ref="E133:E135"/>
    <mergeCell ref="E10:E15"/>
    <mergeCell ref="E16:E20"/>
    <mergeCell ref="D41:D55"/>
    <mergeCell ref="E59:E61"/>
    <mergeCell ref="E28:E31"/>
    <mergeCell ref="D59:D61"/>
    <mergeCell ref="E111:E123"/>
    <mergeCell ref="B22:B40"/>
    <mergeCell ref="B62:B98"/>
    <mergeCell ref="E85:E96"/>
    <mergeCell ref="D85:D96"/>
    <mergeCell ref="E6:E9"/>
    <mergeCell ref="D6:D9"/>
    <mergeCell ref="E32:E34"/>
    <mergeCell ref="G6:G21"/>
    <mergeCell ref="G57:G61"/>
    <mergeCell ref="E41:E55"/>
    <mergeCell ref="F6:F9"/>
    <mergeCell ref="F10:F15"/>
    <mergeCell ref="F16:F20"/>
    <mergeCell ref="F85:F96"/>
    <mergeCell ref="G62:G73"/>
    <mergeCell ref="G90:G96"/>
    <mergeCell ref="G97:G98"/>
    <mergeCell ref="G99:G106"/>
    <mergeCell ref="G110:G123"/>
    <mergeCell ref="G22:G23"/>
    <mergeCell ref="G24:G27"/>
    <mergeCell ref="F28:F31"/>
    <mergeCell ref="G28:G31"/>
    <mergeCell ref="G32:G34"/>
    <mergeCell ref="G36:G40"/>
    <mergeCell ref="F41:F55"/>
    <mergeCell ref="G41:G54"/>
    <mergeCell ref="F59:F61"/>
    <mergeCell ref="G108:G109"/>
    <mergeCell ref="G80:G82"/>
    <mergeCell ref="F75:F76"/>
    <mergeCell ref="F78:F82"/>
    <mergeCell ref="F133:F135"/>
    <mergeCell ref="F150:F156"/>
    <mergeCell ref="D28:D31"/>
    <mergeCell ref="A133:A165"/>
    <mergeCell ref="A62:A109"/>
    <mergeCell ref="C99:C109"/>
    <mergeCell ref="A110:A132"/>
    <mergeCell ref="C131:C132"/>
    <mergeCell ref="C133:C165"/>
    <mergeCell ref="B133:B165"/>
    <mergeCell ref="A6:A61"/>
    <mergeCell ref="F97:F98"/>
    <mergeCell ref="F100:F107"/>
    <mergeCell ref="F108:F109"/>
    <mergeCell ref="F157:F162"/>
    <mergeCell ref="D10:D15"/>
    <mergeCell ref="D16:D20"/>
    <mergeCell ref="D133:D135"/>
    <mergeCell ref="E150:E156"/>
    <mergeCell ref="E124:E130"/>
    <mergeCell ref="D124:D130"/>
    <mergeCell ref="D100:D107"/>
    <mergeCell ref="D111:D123"/>
    <mergeCell ref="E163:E165"/>
    <mergeCell ref="C2:C5"/>
    <mergeCell ref="C6:C9"/>
    <mergeCell ref="C10:C21"/>
    <mergeCell ref="C22:C40"/>
    <mergeCell ref="C41:C61"/>
    <mergeCell ref="C62:C98"/>
    <mergeCell ref="C110:C130"/>
    <mergeCell ref="B99:B109"/>
    <mergeCell ref="B110:B130"/>
  </mergeCells>
  <pageMargins left="1" right="1" top="1" bottom="1" header="0.5" footer="0.5"/>
  <pageSetup paperSize="8" scale="10" fitToHeight="0" orientation="landscape" r:id="rId1"/>
  <rowBreaks count="4" manualBreakCount="4">
    <brk id="67" max="26" man="1"/>
    <brk id="116" max="26" man="1"/>
    <brk id="156" max="26" man="1"/>
    <brk id="1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rightToLeft="1" view="pageBreakPreview" zoomScale="110" zoomScaleSheetLayoutView="110" workbookViewId="0">
      <selection sqref="A1:G1"/>
    </sheetView>
  </sheetViews>
  <sheetFormatPr defaultRowHeight="12.75"/>
  <cols>
    <col min="1" max="1" width="6.28515625" bestFit="1" customWidth="1"/>
    <col min="2" max="2" width="37.42578125" customWidth="1"/>
    <col min="3" max="3" width="11" customWidth="1"/>
    <col min="4" max="4" width="11.28515625" customWidth="1"/>
    <col min="5" max="5" width="31" customWidth="1"/>
    <col min="6" max="6" width="11.5703125" customWidth="1"/>
    <col min="7" max="7" width="14.42578125" customWidth="1"/>
  </cols>
  <sheetData>
    <row r="1" spans="1:7" ht="27.75">
      <c r="A1" s="412" t="s">
        <v>52</v>
      </c>
      <c r="B1" s="413"/>
      <c r="C1" s="413"/>
      <c r="D1" s="413"/>
      <c r="E1" s="413"/>
      <c r="F1" s="413"/>
      <c r="G1" s="414"/>
    </row>
    <row r="2" spans="1:7" ht="27.75">
      <c r="A2" s="415" t="s">
        <v>35</v>
      </c>
      <c r="B2" s="417" t="s">
        <v>36</v>
      </c>
      <c r="C2" s="418"/>
      <c r="D2" s="419"/>
      <c r="E2" s="420" t="s">
        <v>37</v>
      </c>
      <c r="F2" s="421"/>
      <c r="G2" s="422"/>
    </row>
    <row r="3" spans="1:7" ht="27.75">
      <c r="A3" s="416"/>
      <c r="B3" s="13" t="s">
        <v>38</v>
      </c>
      <c r="C3" s="13" t="s">
        <v>39</v>
      </c>
      <c r="D3" s="13" t="s">
        <v>40</v>
      </c>
      <c r="E3" s="14" t="s">
        <v>41</v>
      </c>
      <c r="F3" s="14" t="s">
        <v>39</v>
      </c>
      <c r="G3" s="14" t="s">
        <v>40</v>
      </c>
    </row>
    <row r="4" spans="1:7" ht="27.75">
      <c r="A4" s="15">
        <v>1</v>
      </c>
      <c r="B4" s="16" t="s">
        <v>42</v>
      </c>
      <c r="C4" s="27"/>
      <c r="D4" s="16"/>
      <c r="E4" s="16" t="s">
        <v>43</v>
      </c>
      <c r="F4" s="27"/>
      <c r="G4" s="16"/>
    </row>
    <row r="5" spans="1:7" ht="27.75">
      <c r="A5" s="15">
        <v>2</v>
      </c>
      <c r="B5" s="16" t="s">
        <v>44</v>
      </c>
      <c r="C5" s="27"/>
      <c r="D5" s="16"/>
      <c r="E5" s="16" t="s">
        <v>45</v>
      </c>
      <c r="F5" s="27"/>
      <c r="G5" s="16"/>
    </row>
    <row r="6" spans="1:7" ht="27.75">
      <c r="A6" s="15">
        <v>3</v>
      </c>
      <c r="B6" s="16" t="s">
        <v>46</v>
      </c>
      <c r="C6" s="27"/>
      <c r="D6" s="16"/>
      <c r="E6" s="16" t="s">
        <v>47</v>
      </c>
      <c r="F6" s="16"/>
      <c r="G6" s="16"/>
    </row>
    <row r="7" spans="1:7" ht="27.75">
      <c r="A7" s="15">
        <v>4</v>
      </c>
      <c r="B7" s="16" t="s">
        <v>48</v>
      </c>
      <c r="C7" s="16"/>
      <c r="D7" s="16"/>
      <c r="E7" s="16"/>
      <c r="F7" s="16"/>
      <c r="G7" s="16"/>
    </row>
    <row r="8" spans="1:7" ht="27.75">
      <c r="A8" s="15">
        <v>5</v>
      </c>
      <c r="B8" s="17"/>
      <c r="C8" s="16"/>
      <c r="D8" s="16"/>
      <c r="E8" s="16"/>
      <c r="F8" s="16"/>
      <c r="G8" s="16"/>
    </row>
    <row r="9" spans="1:7" ht="27.75">
      <c r="A9" s="15">
        <v>6</v>
      </c>
      <c r="B9" s="17"/>
      <c r="C9" s="16"/>
      <c r="D9" s="16"/>
      <c r="E9" s="16"/>
      <c r="F9" s="16"/>
      <c r="G9" s="16"/>
    </row>
    <row r="10" spans="1:7" ht="27.75">
      <c r="A10" s="15">
        <v>7</v>
      </c>
      <c r="B10" s="17" t="s">
        <v>49</v>
      </c>
      <c r="C10" s="27"/>
      <c r="D10" s="16"/>
      <c r="E10" s="16" t="s">
        <v>50</v>
      </c>
      <c r="F10" s="16"/>
      <c r="G10" s="16"/>
    </row>
    <row r="11" spans="1:7" ht="27.75">
      <c r="A11" s="15">
        <v>8</v>
      </c>
      <c r="B11" s="16"/>
      <c r="C11" s="16"/>
      <c r="D11" s="16"/>
      <c r="E11" s="16"/>
      <c r="F11" s="16"/>
      <c r="G11" s="16"/>
    </row>
    <row r="12" spans="1:7" ht="27.75">
      <c r="A12" s="15">
        <v>9</v>
      </c>
      <c r="B12" s="16"/>
      <c r="C12" s="16"/>
      <c r="D12" s="16"/>
      <c r="E12" s="16"/>
      <c r="F12" s="16"/>
      <c r="G12" s="16"/>
    </row>
    <row r="13" spans="1:7" ht="27.75">
      <c r="A13" s="15">
        <v>10</v>
      </c>
      <c r="B13" s="16"/>
      <c r="C13" s="16"/>
      <c r="D13" s="16"/>
      <c r="E13" s="16"/>
      <c r="F13" s="16"/>
      <c r="G13" s="16"/>
    </row>
    <row r="14" spans="1:7" ht="27.75">
      <c r="A14" s="15" t="s">
        <v>51</v>
      </c>
      <c r="B14" s="412">
        <f>C4+C5+C6+C7+C8+C9+C10+C11+C12+C13</f>
        <v>0</v>
      </c>
      <c r="C14" s="413"/>
      <c r="D14" s="414"/>
      <c r="E14" s="412">
        <f>F4+F5+F6+F7+F8+F9+F10+F11+F12+F13</f>
        <v>0</v>
      </c>
      <c r="F14" s="413"/>
      <c r="G14" s="414"/>
    </row>
  </sheetData>
  <mergeCells count="6">
    <mergeCell ref="A1:G1"/>
    <mergeCell ref="A2:A3"/>
    <mergeCell ref="B2:D2"/>
    <mergeCell ref="E2:G2"/>
    <mergeCell ref="B14:D14"/>
    <mergeCell ref="E14:G14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rightToLeft="1" view="pageBreakPreview" zoomScale="85" zoomScaleSheetLayoutView="85" workbookViewId="0">
      <selection sqref="A1:G1"/>
    </sheetView>
  </sheetViews>
  <sheetFormatPr defaultRowHeight="12.75"/>
  <cols>
    <col min="1" max="1" width="6.28515625" bestFit="1" customWidth="1"/>
    <col min="2" max="2" width="37.42578125" customWidth="1"/>
    <col min="3" max="3" width="11" customWidth="1"/>
    <col min="4" max="4" width="11.28515625" customWidth="1"/>
    <col min="5" max="5" width="31" customWidth="1"/>
    <col min="6" max="6" width="11.5703125" customWidth="1"/>
    <col min="7" max="7" width="14.42578125" customWidth="1"/>
  </cols>
  <sheetData>
    <row r="1" spans="1:7" ht="27.75">
      <c r="A1" s="412" t="s">
        <v>156</v>
      </c>
      <c r="B1" s="413"/>
      <c r="C1" s="413"/>
      <c r="D1" s="413"/>
      <c r="E1" s="413"/>
      <c r="F1" s="413"/>
      <c r="G1" s="414"/>
    </row>
    <row r="2" spans="1:7" ht="27.75">
      <c r="A2" s="415" t="s">
        <v>35</v>
      </c>
      <c r="B2" s="417" t="s">
        <v>36</v>
      </c>
      <c r="C2" s="418"/>
      <c r="D2" s="419"/>
      <c r="E2" s="420" t="s">
        <v>37</v>
      </c>
      <c r="F2" s="421"/>
      <c r="G2" s="422"/>
    </row>
    <row r="3" spans="1:7" ht="27.75">
      <c r="A3" s="416"/>
      <c r="B3" s="13" t="s">
        <v>38</v>
      </c>
      <c r="C3" s="13" t="s">
        <v>39</v>
      </c>
      <c r="D3" s="13" t="s">
        <v>40</v>
      </c>
      <c r="E3" s="14" t="s">
        <v>41</v>
      </c>
      <c r="F3" s="14" t="s">
        <v>39</v>
      </c>
      <c r="G3" s="14" t="s">
        <v>40</v>
      </c>
    </row>
    <row r="4" spans="1:7" ht="27.75">
      <c r="A4" s="15">
        <v>1</v>
      </c>
      <c r="B4" s="16" t="s">
        <v>42</v>
      </c>
      <c r="C4" s="27"/>
      <c r="D4" s="16"/>
      <c r="E4" s="16" t="s">
        <v>43</v>
      </c>
      <c r="F4" s="27"/>
      <c r="G4" s="16"/>
    </row>
    <row r="5" spans="1:7" ht="27.75">
      <c r="A5" s="15">
        <v>2</v>
      </c>
      <c r="B5" s="16" t="s">
        <v>44</v>
      </c>
      <c r="C5" s="27"/>
      <c r="D5" s="16"/>
      <c r="E5" s="16" t="s">
        <v>45</v>
      </c>
      <c r="F5" s="27"/>
      <c r="G5" s="16"/>
    </row>
    <row r="6" spans="1:7" ht="27.75">
      <c r="A6" s="15">
        <v>3</v>
      </c>
      <c r="B6" s="16" t="s">
        <v>46</v>
      </c>
      <c r="C6" s="27"/>
      <c r="D6" s="16"/>
      <c r="E6" s="16" t="s">
        <v>47</v>
      </c>
      <c r="F6" s="16"/>
      <c r="G6" s="16"/>
    </row>
    <row r="7" spans="1:7" ht="27.75">
      <c r="A7" s="15">
        <v>4</v>
      </c>
      <c r="B7" s="16" t="s">
        <v>48</v>
      </c>
      <c r="C7" s="16"/>
      <c r="D7" s="16"/>
      <c r="E7" s="16"/>
      <c r="F7" s="16"/>
      <c r="G7" s="16"/>
    </row>
    <row r="8" spans="1:7" ht="27.75">
      <c r="A8" s="15">
        <v>5</v>
      </c>
      <c r="B8" s="17"/>
      <c r="C8" s="16"/>
      <c r="D8" s="16"/>
      <c r="E8" s="16"/>
      <c r="F8" s="16"/>
      <c r="G8" s="16"/>
    </row>
    <row r="9" spans="1:7" ht="27.75">
      <c r="A9" s="15">
        <v>6</v>
      </c>
      <c r="B9" s="17"/>
      <c r="C9" s="16"/>
      <c r="D9" s="16"/>
      <c r="E9" s="16"/>
      <c r="F9" s="16"/>
      <c r="G9" s="16"/>
    </row>
    <row r="10" spans="1:7" ht="27.75">
      <c r="A10" s="15">
        <v>7</v>
      </c>
      <c r="B10" s="17" t="s">
        <v>49</v>
      </c>
      <c r="C10" s="27"/>
      <c r="D10" s="16"/>
      <c r="E10" s="16" t="s">
        <v>50</v>
      </c>
      <c r="F10" s="16"/>
      <c r="G10" s="16"/>
    </row>
    <row r="11" spans="1:7" ht="27.75">
      <c r="A11" s="15">
        <v>8</v>
      </c>
      <c r="B11" s="16"/>
      <c r="C11" s="16"/>
      <c r="D11" s="16"/>
      <c r="E11" s="16"/>
      <c r="F11" s="16"/>
      <c r="G11" s="16"/>
    </row>
    <row r="12" spans="1:7" ht="27.75">
      <c r="A12" s="15">
        <v>9</v>
      </c>
      <c r="B12" s="16"/>
      <c r="C12" s="16"/>
      <c r="D12" s="16"/>
      <c r="E12" s="16"/>
      <c r="F12" s="16"/>
      <c r="G12" s="16"/>
    </row>
    <row r="13" spans="1:7" ht="27.75">
      <c r="A13" s="15">
        <v>10</v>
      </c>
      <c r="B13" s="16"/>
      <c r="C13" s="16"/>
      <c r="D13" s="16"/>
      <c r="E13" s="16"/>
      <c r="F13" s="16"/>
      <c r="G13" s="16"/>
    </row>
    <row r="14" spans="1:7" ht="27.75">
      <c r="A14" s="15" t="s">
        <v>51</v>
      </c>
      <c r="B14" s="412">
        <f>C4+C5+C6+C7+C8+C9+C10+C11+C12+C13</f>
        <v>0</v>
      </c>
      <c r="C14" s="413"/>
      <c r="D14" s="414"/>
      <c r="E14" s="412">
        <f>F4+F5+F6+F7+F8+F9+F10+F11+F12+F13</f>
        <v>0</v>
      </c>
      <c r="F14" s="413"/>
      <c r="G14" s="414"/>
    </row>
  </sheetData>
  <mergeCells count="6">
    <mergeCell ref="A1:G1"/>
    <mergeCell ref="A2:A3"/>
    <mergeCell ref="B2:D2"/>
    <mergeCell ref="E2:G2"/>
    <mergeCell ref="B14:D14"/>
    <mergeCell ref="E14:G14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rightToLeft="1" view="pageBreakPreview" zoomScale="85" zoomScaleSheetLayoutView="85" workbookViewId="0">
      <selection sqref="A1:G1"/>
    </sheetView>
  </sheetViews>
  <sheetFormatPr defaultRowHeight="12.75"/>
  <cols>
    <col min="1" max="1" width="6.28515625" bestFit="1" customWidth="1"/>
    <col min="2" max="2" width="37.42578125" customWidth="1"/>
    <col min="3" max="3" width="11" customWidth="1"/>
    <col min="4" max="4" width="11.28515625" customWidth="1"/>
    <col min="5" max="5" width="31" customWidth="1"/>
    <col min="6" max="6" width="11.5703125" customWidth="1"/>
    <col min="7" max="7" width="14.42578125" customWidth="1"/>
  </cols>
  <sheetData>
    <row r="1" spans="1:7" ht="27.75">
      <c r="A1" s="412" t="s">
        <v>86</v>
      </c>
      <c r="B1" s="413"/>
      <c r="C1" s="413"/>
      <c r="D1" s="413"/>
      <c r="E1" s="413"/>
      <c r="F1" s="413"/>
      <c r="G1" s="414"/>
    </row>
    <row r="2" spans="1:7" ht="27.75">
      <c r="A2" s="415" t="s">
        <v>35</v>
      </c>
      <c r="B2" s="417" t="s">
        <v>36</v>
      </c>
      <c r="C2" s="418"/>
      <c r="D2" s="419"/>
      <c r="E2" s="420" t="s">
        <v>37</v>
      </c>
      <c r="F2" s="421"/>
      <c r="G2" s="422"/>
    </row>
    <row r="3" spans="1:7" ht="27.75">
      <c r="A3" s="416"/>
      <c r="B3" s="13" t="s">
        <v>38</v>
      </c>
      <c r="C3" s="13" t="s">
        <v>39</v>
      </c>
      <c r="D3" s="13" t="s">
        <v>40</v>
      </c>
      <c r="E3" s="14" t="s">
        <v>41</v>
      </c>
      <c r="F3" s="14" t="s">
        <v>39</v>
      </c>
      <c r="G3" s="14" t="s">
        <v>40</v>
      </c>
    </row>
    <row r="4" spans="1:7" ht="27.75">
      <c r="A4" s="15">
        <v>1</v>
      </c>
      <c r="B4" s="16" t="s">
        <v>42</v>
      </c>
      <c r="C4" s="27"/>
      <c r="D4" s="16"/>
      <c r="E4" s="16" t="s">
        <v>43</v>
      </c>
      <c r="F4" s="27"/>
      <c r="G4" s="16"/>
    </row>
    <row r="5" spans="1:7" ht="27.75">
      <c r="A5" s="15">
        <v>2</v>
      </c>
      <c r="B5" s="16" t="s">
        <v>44</v>
      </c>
      <c r="C5" s="27"/>
      <c r="D5" s="16"/>
      <c r="E5" s="16" t="s">
        <v>45</v>
      </c>
      <c r="F5" s="27"/>
      <c r="G5" s="16"/>
    </row>
    <row r="6" spans="1:7" ht="27.75">
      <c r="A6" s="15">
        <v>3</v>
      </c>
      <c r="B6" s="16" t="s">
        <v>46</v>
      </c>
      <c r="C6" s="27"/>
      <c r="D6" s="16"/>
      <c r="E6" s="16" t="s">
        <v>47</v>
      </c>
      <c r="F6" s="16"/>
      <c r="G6" s="16"/>
    </row>
    <row r="7" spans="1:7" ht="27.75">
      <c r="A7" s="15">
        <v>4</v>
      </c>
      <c r="B7" s="16" t="s">
        <v>48</v>
      </c>
      <c r="C7" s="16"/>
      <c r="D7" s="16"/>
      <c r="E7" s="16"/>
      <c r="F7" s="16"/>
      <c r="G7" s="16"/>
    </row>
    <row r="8" spans="1:7" ht="27.75">
      <c r="A8" s="15">
        <v>5</v>
      </c>
      <c r="B8" s="17"/>
      <c r="C8" s="16"/>
      <c r="D8" s="16"/>
      <c r="E8" s="16"/>
      <c r="F8" s="16"/>
      <c r="G8" s="16"/>
    </row>
    <row r="9" spans="1:7" ht="27.75">
      <c r="A9" s="15">
        <v>6</v>
      </c>
      <c r="B9" s="17"/>
      <c r="C9" s="16"/>
      <c r="D9" s="16"/>
      <c r="E9" s="16"/>
      <c r="F9" s="16"/>
      <c r="G9" s="16"/>
    </row>
    <row r="10" spans="1:7" ht="27.75">
      <c r="A10" s="15">
        <v>7</v>
      </c>
      <c r="B10" s="17" t="s">
        <v>49</v>
      </c>
      <c r="C10" s="27"/>
      <c r="D10" s="16"/>
      <c r="E10" s="16" t="s">
        <v>50</v>
      </c>
      <c r="F10" s="16"/>
      <c r="G10" s="16"/>
    </row>
    <row r="11" spans="1:7" ht="27.75">
      <c r="A11" s="15">
        <v>8</v>
      </c>
      <c r="B11" s="16"/>
      <c r="C11" s="16"/>
      <c r="D11" s="16"/>
      <c r="E11" s="16"/>
      <c r="F11" s="16"/>
      <c r="G11" s="16"/>
    </row>
    <row r="12" spans="1:7" ht="27.75">
      <c r="A12" s="15">
        <v>9</v>
      </c>
      <c r="B12" s="16"/>
      <c r="C12" s="16"/>
      <c r="D12" s="16"/>
      <c r="E12" s="16"/>
      <c r="F12" s="16"/>
      <c r="G12" s="16"/>
    </row>
    <row r="13" spans="1:7" ht="27.75">
      <c r="A13" s="15">
        <v>10</v>
      </c>
      <c r="B13" s="16"/>
      <c r="C13" s="16"/>
      <c r="D13" s="16"/>
      <c r="E13" s="16"/>
      <c r="F13" s="16"/>
      <c r="G13" s="16"/>
    </row>
    <row r="14" spans="1:7" ht="27.75">
      <c r="A14" s="15" t="s">
        <v>51</v>
      </c>
      <c r="B14" s="412">
        <f>C4+C5+C6+C7+C8+C9+C10+C11+C12+C13</f>
        <v>0</v>
      </c>
      <c r="C14" s="413"/>
      <c r="D14" s="414"/>
      <c r="E14" s="412">
        <f>F4+F5+F6+F7+F8+F9+F10+F11+F12+F13</f>
        <v>0</v>
      </c>
      <c r="F14" s="413"/>
      <c r="G14" s="414"/>
    </row>
  </sheetData>
  <mergeCells count="6">
    <mergeCell ref="A1:G1"/>
    <mergeCell ref="A2:A3"/>
    <mergeCell ref="B2:D2"/>
    <mergeCell ref="E2:G2"/>
    <mergeCell ref="B14:D14"/>
    <mergeCell ref="E14:G14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4"/>
  <sheetViews>
    <sheetView rightToLeft="1" view="pageBreakPreview" zoomScale="85" zoomScaleSheetLayoutView="85" workbookViewId="0">
      <selection sqref="A1:G1"/>
    </sheetView>
  </sheetViews>
  <sheetFormatPr defaultRowHeight="12.75"/>
  <cols>
    <col min="1" max="1" width="6.28515625" bestFit="1" customWidth="1"/>
    <col min="2" max="2" width="37.42578125" customWidth="1"/>
    <col min="3" max="3" width="11" customWidth="1"/>
    <col min="4" max="4" width="11.28515625" customWidth="1"/>
    <col min="5" max="5" width="31" customWidth="1"/>
    <col min="6" max="6" width="11.5703125" customWidth="1"/>
    <col min="7" max="7" width="14.42578125" customWidth="1"/>
  </cols>
  <sheetData>
    <row r="1" spans="1:7" ht="27.75">
      <c r="A1" s="412" t="s">
        <v>87</v>
      </c>
      <c r="B1" s="413"/>
      <c r="C1" s="413"/>
      <c r="D1" s="413"/>
      <c r="E1" s="413"/>
      <c r="F1" s="413"/>
      <c r="G1" s="414"/>
    </row>
    <row r="2" spans="1:7" ht="27.75">
      <c r="A2" s="415" t="s">
        <v>35</v>
      </c>
      <c r="B2" s="417" t="s">
        <v>36</v>
      </c>
      <c r="C2" s="418"/>
      <c r="D2" s="419"/>
      <c r="E2" s="420" t="s">
        <v>37</v>
      </c>
      <c r="F2" s="421"/>
      <c r="G2" s="422"/>
    </row>
    <row r="3" spans="1:7" ht="27.75">
      <c r="A3" s="416"/>
      <c r="B3" s="13" t="s">
        <v>38</v>
      </c>
      <c r="C3" s="13" t="s">
        <v>39</v>
      </c>
      <c r="D3" s="13" t="s">
        <v>40</v>
      </c>
      <c r="E3" s="14" t="s">
        <v>41</v>
      </c>
      <c r="F3" s="14" t="s">
        <v>39</v>
      </c>
      <c r="G3" s="14" t="s">
        <v>40</v>
      </c>
    </row>
    <row r="4" spans="1:7" ht="27.75">
      <c r="A4" s="15">
        <v>1</v>
      </c>
      <c r="B4" s="16" t="s">
        <v>42</v>
      </c>
      <c r="C4" s="27"/>
      <c r="D4" s="16"/>
      <c r="E4" s="16" t="s">
        <v>43</v>
      </c>
      <c r="F4" s="27"/>
      <c r="G4" s="16"/>
    </row>
    <row r="5" spans="1:7" ht="27.75">
      <c r="A5" s="15">
        <v>2</v>
      </c>
      <c r="B5" s="16" t="s">
        <v>44</v>
      </c>
      <c r="C5" s="27"/>
      <c r="D5" s="16"/>
      <c r="E5" s="16" t="s">
        <v>45</v>
      </c>
      <c r="F5" s="27"/>
      <c r="G5" s="16"/>
    </row>
    <row r="6" spans="1:7" ht="27.75">
      <c r="A6" s="15">
        <v>3</v>
      </c>
      <c r="B6" s="16" t="s">
        <v>46</v>
      </c>
      <c r="C6" s="27"/>
      <c r="D6" s="16"/>
      <c r="E6" s="16" t="s">
        <v>47</v>
      </c>
      <c r="F6" s="16"/>
      <c r="G6" s="16"/>
    </row>
    <row r="7" spans="1:7" ht="27.75">
      <c r="A7" s="15">
        <v>4</v>
      </c>
      <c r="B7" s="16" t="s">
        <v>48</v>
      </c>
      <c r="C7" s="16"/>
      <c r="D7" s="16"/>
      <c r="E7" s="16"/>
      <c r="F7" s="16"/>
      <c r="G7" s="16"/>
    </row>
    <row r="8" spans="1:7" ht="27.75">
      <c r="A8" s="15">
        <v>5</v>
      </c>
      <c r="B8" s="17"/>
      <c r="C8" s="16"/>
      <c r="D8" s="16"/>
      <c r="E8" s="16"/>
      <c r="F8" s="16"/>
      <c r="G8" s="16"/>
    </row>
    <row r="9" spans="1:7" ht="27.75">
      <c r="A9" s="15">
        <v>6</v>
      </c>
      <c r="B9" s="17"/>
      <c r="C9" s="16"/>
      <c r="D9" s="16"/>
      <c r="E9" s="16"/>
      <c r="F9" s="16"/>
      <c r="G9" s="16"/>
    </row>
    <row r="10" spans="1:7" ht="27.75">
      <c r="A10" s="15">
        <v>7</v>
      </c>
      <c r="B10" s="17" t="s">
        <v>49</v>
      </c>
      <c r="C10" s="27"/>
      <c r="D10" s="16"/>
      <c r="E10" s="16" t="s">
        <v>50</v>
      </c>
      <c r="F10" s="16"/>
      <c r="G10" s="16"/>
    </row>
    <row r="11" spans="1:7" ht="27.75">
      <c r="A11" s="15">
        <v>8</v>
      </c>
      <c r="B11" s="16"/>
      <c r="C11" s="16"/>
      <c r="D11" s="16"/>
      <c r="E11" s="16"/>
      <c r="F11" s="16"/>
      <c r="G11" s="16"/>
    </row>
    <row r="12" spans="1:7" ht="27.75">
      <c r="A12" s="15">
        <v>9</v>
      </c>
      <c r="B12" s="16"/>
      <c r="C12" s="16"/>
      <c r="D12" s="16"/>
      <c r="E12" s="16"/>
      <c r="F12" s="16"/>
      <c r="G12" s="16"/>
    </row>
    <row r="13" spans="1:7" ht="27.75">
      <c r="A13" s="15">
        <v>10</v>
      </c>
      <c r="B13" s="16"/>
      <c r="C13" s="16"/>
      <c r="D13" s="16"/>
      <c r="E13" s="16"/>
      <c r="F13" s="16"/>
      <c r="G13" s="16"/>
    </row>
    <row r="14" spans="1:7" ht="27.75">
      <c r="A14" s="15" t="s">
        <v>51</v>
      </c>
      <c r="B14" s="412">
        <f>C4+C5+C6+C7+C8+C9+C10+C11+C12+C13</f>
        <v>0</v>
      </c>
      <c r="C14" s="413"/>
      <c r="D14" s="414"/>
      <c r="E14" s="412">
        <f>F4+F5+F6+F7+F8+F9+F10+F11+F12+F13</f>
        <v>0</v>
      </c>
      <c r="F14" s="413"/>
      <c r="G14" s="414"/>
    </row>
  </sheetData>
  <mergeCells count="6">
    <mergeCell ref="A1:G1"/>
    <mergeCell ref="A2:A3"/>
    <mergeCell ref="B2:D2"/>
    <mergeCell ref="E2:G2"/>
    <mergeCell ref="B14:D14"/>
    <mergeCell ref="E14:G14"/>
  </mergeCells>
  <pageMargins left="0.7" right="0.7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rightToLeft="1" view="pageBreakPreview" zoomScale="85" zoomScaleSheetLayoutView="85" workbookViewId="0">
      <selection activeCell="E100" sqref="E100"/>
    </sheetView>
  </sheetViews>
  <sheetFormatPr defaultRowHeight="12.75"/>
  <cols>
    <col min="1" max="1" width="6.28515625" bestFit="1" customWidth="1"/>
    <col min="2" max="2" width="37.42578125" customWidth="1"/>
    <col min="3" max="3" width="11" customWidth="1"/>
    <col min="4" max="4" width="11.28515625" customWidth="1"/>
    <col min="5" max="5" width="31" customWidth="1"/>
    <col min="6" max="6" width="11.5703125" customWidth="1"/>
    <col min="7" max="7" width="14.42578125" customWidth="1"/>
  </cols>
  <sheetData>
    <row r="1" spans="1:7" ht="27.75">
      <c r="A1" s="412" t="s">
        <v>157</v>
      </c>
      <c r="B1" s="413"/>
      <c r="C1" s="413"/>
      <c r="D1" s="413"/>
      <c r="E1" s="413"/>
      <c r="F1" s="413"/>
      <c r="G1" s="414"/>
    </row>
    <row r="2" spans="1:7" ht="27.75">
      <c r="A2" s="415" t="s">
        <v>35</v>
      </c>
      <c r="B2" s="417" t="s">
        <v>36</v>
      </c>
      <c r="C2" s="418"/>
      <c r="D2" s="419"/>
      <c r="E2" s="420" t="s">
        <v>37</v>
      </c>
      <c r="F2" s="421"/>
      <c r="G2" s="422"/>
    </row>
    <row r="3" spans="1:7" ht="27.75">
      <c r="A3" s="416"/>
      <c r="B3" s="13" t="s">
        <v>38</v>
      </c>
      <c r="C3" s="13" t="s">
        <v>39</v>
      </c>
      <c r="D3" s="13" t="s">
        <v>40</v>
      </c>
      <c r="E3" s="14" t="s">
        <v>41</v>
      </c>
      <c r="F3" s="14" t="s">
        <v>39</v>
      </c>
      <c r="G3" s="14" t="s">
        <v>40</v>
      </c>
    </row>
    <row r="4" spans="1:7" ht="27.75">
      <c r="A4" s="15">
        <v>1</v>
      </c>
      <c r="B4" s="16" t="s">
        <v>42</v>
      </c>
      <c r="C4" s="27"/>
      <c r="D4" s="16"/>
      <c r="E4" s="16" t="s">
        <v>43</v>
      </c>
      <c r="F4" s="27"/>
      <c r="G4" s="16"/>
    </row>
    <row r="5" spans="1:7" ht="27.75">
      <c r="A5" s="15">
        <v>2</v>
      </c>
      <c r="B5" s="16" t="s">
        <v>44</v>
      </c>
      <c r="C5" s="27"/>
      <c r="D5" s="16"/>
      <c r="E5" s="16" t="s">
        <v>45</v>
      </c>
      <c r="F5" s="27"/>
      <c r="G5" s="16"/>
    </row>
    <row r="6" spans="1:7" ht="27.75">
      <c r="A6" s="15">
        <v>3</v>
      </c>
      <c r="B6" s="16" t="s">
        <v>46</v>
      </c>
      <c r="C6" s="27"/>
      <c r="D6" s="16"/>
      <c r="E6" s="16" t="s">
        <v>47</v>
      </c>
      <c r="F6" s="16"/>
      <c r="G6" s="16"/>
    </row>
    <row r="7" spans="1:7" ht="27.75">
      <c r="A7" s="15">
        <v>4</v>
      </c>
      <c r="B7" s="16" t="s">
        <v>48</v>
      </c>
      <c r="C7" s="16"/>
      <c r="D7" s="16"/>
      <c r="E7" s="16"/>
      <c r="F7" s="16"/>
      <c r="G7" s="16"/>
    </row>
    <row r="8" spans="1:7" ht="27.75">
      <c r="A8" s="15">
        <v>5</v>
      </c>
      <c r="B8" s="17"/>
      <c r="C8" s="16"/>
      <c r="D8" s="16"/>
      <c r="E8" s="16"/>
      <c r="F8" s="16"/>
      <c r="G8" s="16"/>
    </row>
    <row r="9" spans="1:7" ht="27.75">
      <c r="A9" s="15">
        <v>6</v>
      </c>
      <c r="B9" s="17"/>
      <c r="C9" s="16"/>
      <c r="D9" s="16"/>
      <c r="E9" s="16"/>
      <c r="F9" s="16"/>
      <c r="G9" s="16"/>
    </row>
    <row r="10" spans="1:7" ht="27.75">
      <c r="A10" s="15">
        <v>7</v>
      </c>
      <c r="B10" s="17" t="s">
        <v>49</v>
      </c>
      <c r="C10" s="27"/>
      <c r="D10" s="16"/>
      <c r="E10" s="16" t="s">
        <v>50</v>
      </c>
      <c r="F10" s="16"/>
      <c r="G10" s="16"/>
    </row>
    <row r="11" spans="1:7" ht="27.75">
      <c r="A11" s="15">
        <v>8</v>
      </c>
      <c r="B11" s="16"/>
      <c r="C11" s="16"/>
      <c r="D11" s="16"/>
      <c r="E11" s="16"/>
      <c r="F11" s="16"/>
      <c r="G11" s="16"/>
    </row>
    <row r="12" spans="1:7" ht="27.75">
      <c r="A12" s="15">
        <v>9</v>
      </c>
      <c r="B12" s="16"/>
      <c r="C12" s="16"/>
      <c r="D12" s="16"/>
      <c r="E12" s="16"/>
      <c r="F12" s="16"/>
      <c r="G12" s="16"/>
    </row>
    <row r="13" spans="1:7" ht="27.75">
      <c r="A13" s="15">
        <v>10</v>
      </c>
      <c r="B13" s="16"/>
      <c r="C13" s="16"/>
      <c r="D13" s="16"/>
      <c r="E13" s="16"/>
      <c r="F13" s="16"/>
      <c r="G13" s="16"/>
    </row>
    <row r="14" spans="1:7" ht="27.75">
      <c r="A14" s="15" t="s">
        <v>51</v>
      </c>
      <c r="B14" s="412">
        <f>C4+C5+C6+C7+C8+C9+C10+C11+C12+C13</f>
        <v>0</v>
      </c>
      <c r="C14" s="413"/>
      <c r="D14" s="414"/>
      <c r="E14" s="412">
        <f>F4+F5+F6+F7+F8+F9+F10+F11+F12+F13</f>
        <v>0</v>
      </c>
      <c r="F14" s="413"/>
      <c r="G14" s="414"/>
    </row>
  </sheetData>
  <mergeCells count="6">
    <mergeCell ref="A1:G1"/>
    <mergeCell ref="A2:A3"/>
    <mergeCell ref="B2:D2"/>
    <mergeCell ref="E2:G2"/>
    <mergeCell ref="B14:D14"/>
    <mergeCell ref="E14:G14"/>
  </mergeCells>
  <pageMargins left="0.7" right="0.7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54"/>
  <sheetViews>
    <sheetView rightToLeft="1" view="pageBreakPreview" topLeftCell="A139" zoomScaleSheetLayoutView="100" workbookViewId="0">
      <selection activeCell="D75" sqref="D75"/>
    </sheetView>
  </sheetViews>
  <sheetFormatPr defaultRowHeight="18"/>
  <cols>
    <col min="1" max="1" width="10.42578125" customWidth="1"/>
    <col min="2" max="2" width="12.7109375" customWidth="1"/>
    <col min="3" max="3" width="16.85546875" customWidth="1"/>
    <col min="4" max="4" width="26.85546875" style="150" customWidth="1"/>
    <col min="5" max="5" width="8.140625" style="151" customWidth="1"/>
    <col min="6" max="6" width="11" style="151" customWidth="1"/>
    <col min="7" max="16" width="7.140625" bestFit="1" customWidth="1"/>
    <col min="17" max="17" width="8.28515625" bestFit="1" customWidth="1"/>
    <col min="18" max="18" width="7.140625" bestFit="1" customWidth="1"/>
    <col min="19" max="19" width="9.7109375" customWidth="1"/>
  </cols>
  <sheetData>
    <row r="1" spans="1:19" ht="22.5" customHeight="1">
      <c r="A1" s="451" t="s">
        <v>158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2.5" customHeight="1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1" customHeight="1">
      <c r="A3" s="152" t="s">
        <v>24</v>
      </c>
      <c r="B3" s="152" t="s">
        <v>56</v>
      </c>
      <c r="C3" s="152" t="s">
        <v>57</v>
      </c>
      <c r="D3" s="152" t="s">
        <v>58</v>
      </c>
      <c r="E3" s="152" t="s">
        <v>59</v>
      </c>
      <c r="F3" s="152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36">
      <c r="A4" s="445">
        <v>1</v>
      </c>
      <c r="B4" s="445">
        <v>2024</v>
      </c>
      <c r="C4" s="430" t="s">
        <v>216</v>
      </c>
      <c r="D4" s="153" t="s">
        <v>387</v>
      </c>
      <c r="E4" s="423">
        <v>50</v>
      </c>
      <c r="F4" s="426" t="s">
        <v>683</v>
      </c>
      <c r="G4" s="158">
        <v>0.33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78">
        <v>0.33</v>
      </c>
    </row>
    <row r="5" spans="1:19" ht="36">
      <c r="A5" s="447"/>
      <c r="B5" s="447"/>
      <c r="C5" s="431"/>
      <c r="D5" s="153" t="s">
        <v>388</v>
      </c>
      <c r="E5" s="424"/>
      <c r="F5" s="427"/>
      <c r="G5" s="22"/>
      <c r="H5" s="158">
        <v>0.33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178">
        <v>0.33</v>
      </c>
    </row>
    <row r="6" spans="1:19" ht="36">
      <c r="A6" s="446"/>
      <c r="B6" s="446"/>
      <c r="C6" s="432"/>
      <c r="D6" s="153" t="s">
        <v>389</v>
      </c>
      <c r="E6" s="425"/>
      <c r="F6" s="428"/>
      <c r="G6" s="22"/>
      <c r="H6" s="22"/>
      <c r="I6" s="158">
        <v>0.34</v>
      </c>
      <c r="J6" s="22"/>
      <c r="K6" s="22"/>
      <c r="L6" s="22"/>
      <c r="M6" s="22"/>
      <c r="N6" s="22"/>
      <c r="O6" s="22"/>
      <c r="P6" s="22"/>
      <c r="Q6" s="22"/>
      <c r="R6" s="22"/>
      <c r="S6" s="178">
        <v>0.34</v>
      </c>
    </row>
    <row r="7" spans="1:19" ht="27">
      <c r="A7" s="445">
        <v>5</v>
      </c>
      <c r="B7" s="445">
        <v>2024</v>
      </c>
      <c r="C7" s="430" t="s">
        <v>220</v>
      </c>
      <c r="D7" s="153" t="s">
        <v>354</v>
      </c>
      <c r="E7" s="423">
        <v>36</v>
      </c>
      <c r="F7" s="426" t="s">
        <v>684</v>
      </c>
      <c r="G7" s="22"/>
      <c r="H7" s="22"/>
      <c r="I7" s="22"/>
      <c r="J7" s="22"/>
      <c r="K7" s="22"/>
      <c r="L7" s="22"/>
      <c r="M7" s="22"/>
      <c r="N7" s="158">
        <v>0.33</v>
      </c>
      <c r="O7" s="22"/>
      <c r="P7" s="22"/>
      <c r="Q7" s="22"/>
      <c r="R7" s="22"/>
      <c r="S7" s="178">
        <v>0.33</v>
      </c>
    </row>
    <row r="8" spans="1:19" ht="36">
      <c r="A8" s="447"/>
      <c r="B8" s="447"/>
      <c r="C8" s="431"/>
      <c r="D8" s="153" t="s">
        <v>415</v>
      </c>
      <c r="E8" s="424"/>
      <c r="F8" s="427"/>
      <c r="G8" s="22"/>
      <c r="H8" s="22"/>
      <c r="I8" s="22"/>
      <c r="J8" s="22"/>
      <c r="K8" s="22"/>
      <c r="L8" s="22"/>
      <c r="M8" s="22"/>
      <c r="N8" s="22" t="s">
        <v>682</v>
      </c>
      <c r="O8" s="158">
        <v>0.33</v>
      </c>
      <c r="P8" s="22"/>
      <c r="Q8" s="22"/>
      <c r="R8" s="22"/>
      <c r="S8" s="178">
        <v>0.33</v>
      </c>
    </row>
    <row r="9" spans="1:19" ht="27">
      <c r="A9" s="446"/>
      <c r="B9" s="446"/>
      <c r="C9" s="432"/>
      <c r="D9" s="153" t="s">
        <v>416</v>
      </c>
      <c r="E9" s="425"/>
      <c r="F9" s="428"/>
      <c r="G9" s="22"/>
      <c r="H9" s="22"/>
      <c r="I9" s="22"/>
      <c r="J9" s="22"/>
      <c r="K9" s="22"/>
      <c r="L9" s="22"/>
      <c r="M9" s="22"/>
      <c r="N9" s="22"/>
      <c r="O9" s="22"/>
      <c r="P9" s="158">
        <v>0.34</v>
      </c>
      <c r="Q9" s="22"/>
      <c r="R9" s="22"/>
      <c r="S9" s="178">
        <v>0.34</v>
      </c>
    </row>
    <row r="10" spans="1:19" ht="38.25" customHeight="1">
      <c r="A10" s="445">
        <v>6</v>
      </c>
      <c r="B10" s="445">
        <v>2024</v>
      </c>
      <c r="C10" s="430" t="s">
        <v>341</v>
      </c>
      <c r="D10" s="153" t="s">
        <v>354</v>
      </c>
      <c r="E10" s="423">
        <v>25</v>
      </c>
      <c r="F10" s="426" t="s">
        <v>685</v>
      </c>
      <c r="G10" s="22"/>
      <c r="H10" s="22"/>
      <c r="I10" s="22"/>
      <c r="J10" s="22"/>
      <c r="K10" s="22"/>
      <c r="L10" s="22"/>
      <c r="M10" s="22"/>
      <c r="N10" s="158">
        <v>0.33</v>
      </c>
      <c r="O10" s="22"/>
      <c r="P10" s="22"/>
      <c r="Q10" s="22"/>
      <c r="R10" s="22"/>
      <c r="S10" s="178">
        <v>0.33</v>
      </c>
    </row>
    <row r="11" spans="1:19" ht="38.25" customHeight="1">
      <c r="A11" s="447"/>
      <c r="B11" s="447"/>
      <c r="C11" s="431"/>
      <c r="D11" s="153" t="s">
        <v>417</v>
      </c>
      <c r="E11" s="424"/>
      <c r="F11" s="427"/>
      <c r="G11" s="22"/>
      <c r="H11" s="22"/>
      <c r="I11" s="22"/>
      <c r="J11" s="22"/>
      <c r="K11" s="22"/>
      <c r="L11" s="22"/>
      <c r="M11" s="22"/>
      <c r="N11" s="22"/>
      <c r="O11" s="158">
        <v>0.34</v>
      </c>
      <c r="P11" s="22"/>
      <c r="Q11" s="22"/>
      <c r="R11" s="22"/>
      <c r="S11" s="178">
        <v>0.34</v>
      </c>
    </row>
    <row r="12" spans="1:19" ht="38.25" customHeight="1">
      <c r="A12" s="446"/>
      <c r="B12" s="446"/>
      <c r="C12" s="432"/>
      <c r="D12" s="153" t="s">
        <v>416</v>
      </c>
      <c r="E12" s="425"/>
      <c r="F12" s="428"/>
      <c r="G12" s="22"/>
      <c r="H12" s="22"/>
      <c r="I12" s="22"/>
      <c r="J12" s="22"/>
      <c r="K12" s="22"/>
      <c r="L12" s="22"/>
      <c r="M12" s="22"/>
      <c r="N12" s="22"/>
      <c r="O12" s="22"/>
      <c r="P12" s="158">
        <v>0.33</v>
      </c>
      <c r="Q12" s="22"/>
      <c r="R12" s="22"/>
      <c r="S12" s="178">
        <v>0.33</v>
      </c>
    </row>
    <row r="13" spans="1:19" ht="36">
      <c r="A13" s="445">
        <v>11</v>
      </c>
      <c r="B13" s="445">
        <v>2024</v>
      </c>
      <c r="C13" s="430" t="s">
        <v>221</v>
      </c>
      <c r="D13" s="153" t="s">
        <v>485</v>
      </c>
      <c r="E13" s="423">
        <v>20</v>
      </c>
      <c r="F13" s="440" t="s">
        <v>687</v>
      </c>
      <c r="G13" s="22"/>
      <c r="H13" s="158">
        <v>0.33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78">
        <v>0.33</v>
      </c>
    </row>
    <row r="14" spans="1:19" ht="27">
      <c r="A14" s="447"/>
      <c r="B14" s="447"/>
      <c r="C14" s="431"/>
      <c r="D14" s="149" t="s">
        <v>355</v>
      </c>
      <c r="E14" s="424"/>
      <c r="F14" s="441"/>
      <c r="G14" s="22"/>
      <c r="H14" s="158">
        <v>0.34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78">
        <v>0.34</v>
      </c>
    </row>
    <row r="15" spans="1:19" ht="27">
      <c r="A15" s="446"/>
      <c r="B15" s="446"/>
      <c r="C15" s="432"/>
      <c r="D15" s="183" t="s">
        <v>484</v>
      </c>
      <c r="E15" s="425"/>
      <c r="F15" s="442"/>
      <c r="G15" s="22"/>
      <c r="H15" s="22"/>
      <c r="I15" s="188">
        <v>0.33</v>
      </c>
      <c r="J15" s="22"/>
      <c r="K15" s="22"/>
      <c r="L15" s="22"/>
      <c r="M15" s="22"/>
      <c r="N15" s="22"/>
      <c r="O15" s="22"/>
      <c r="P15" s="22"/>
      <c r="Q15" s="22"/>
      <c r="R15" s="22"/>
      <c r="S15" s="178">
        <v>0.33</v>
      </c>
    </row>
    <row r="16" spans="1:19" ht="36">
      <c r="A16" s="445">
        <v>12</v>
      </c>
      <c r="B16" s="445">
        <v>2024</v>
      </c>
      <c r="C16" s="430" t="s">
        <v>222</v>
      </c>
      <c r="D16" s="153" t="s">
        <v>485</v>
      </c>
      <c r="E16" s="423">
        <v>20</v>
      </c>
      <c r="F16" s="440" t="s">
        <v>688</v>
      </c>
      <c r="G16" s="22"/>
      <c r="H16" s="22"/>
      <c r="I16" s="158">
        <v>0.33</v>
      </c>
      <c r="J16" s="22"/>
      <c r="K16" s="22"/>
      <c r="L16" s="22"/>
      <c r="M16" s="22"/>
      <c r="N16" s="22"/>
      <c r="O16" s="22"/>
      <c r="P16" s="22"/>
      <c r="Q16" s="22"/>
      <c r="R16" s="22"/>
      <c r="S16" s="178">
        <v>0.33</v>
      </c>
    </row>
    <row r="17" spans="1:19" ht="27">
      <c r="A17" s="447"/>
      <c r="B17" s="447"/>
      <c r="C17" s="431"/>
      <c r="D17" s="149" t="s">
        <v>355</v>
      </c>
      <c r="E17" s="424"/>
      <c r="F17" s="441"/>
      <c r="G17" s="22"/>
      <c r="H17" s="22"/>
      <c r="I17" s="158">
        <v>0.34</v>
      </c>
      <c r="J17" s="22"/>
      <c r="K17" s="22"/>
      <c r="L17" s="22"/>
      <c r="M17" s="22"/>
      <c r="N17" s="22"/>
      <c r="O17" s="22"/>
      <c r="P17" s="22"/>
      <c r="Q17" s="22"/>
      <c r="R17" s="22"/>
      <c r="S17" s="178">
        <v>0.34</v>
      </c>
    </row>
    <row r="18" spans="1:19" ht="27">
      <c r="A18" s="446"/>
      <c r="B18" s="446"/>
      <c r="C18" s="432"/>
      <c r="D18" s="149" t="s">
        <v>484</v>
      </c>
      <c r="E18" s="425"/>
      <c r="F18" s="442"/>
      <c r="G18" s="22"/>
      <c r="H18" s="22"/>
      <c r="I18" s="22"/>
      <c r="J18" s="158">
        <v>0.33</v>
      </c>
      <c r="K18" s="22"/>
      <c r="L18" s="22"/>
      <c r="M18" s="22"/>
      <c r="N18" s="22"/>
      <c r="O18" s="22"/>
      <c r="P18" s="22"/>
      <c r="Q18" s="22"/>
      <c r="R18" s="22"/>
      <c r="S18" s="178">
        <v>0.33</v>
      </c>
    </row>
    <row r="19" spans="1:19" ht="36" customHeight="1">
      <c r="A19" s="445">
        <v>13</v>
      </c>
      <c r="B19" s="445">
        <v>2024</v>
      </c>
      <c r="C19" s="430" t="s">
        <v>223</v>
      </c>
      <c r="D19" s="153" t="s">
        <v>485</v>
      </c>
      <c r="E19" s="423">
        <v>600</v>
      </c>
      <c r="F19" s="426" t="s">
        <v>689</v>
      </c>
      <c r="G19" s="159">
        <v>0.33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87">
        <v>0.33</v>
      </c>
    </row>
    <row r="20" spans="1:19" ht="27">
      <c r="A20" s="447"/>
      <c r="B20" s="447"/>
      <c r="C20" s="431"/>
      <c r="D20" s="149" t="s">
        <v>355</v>
      </c>
      <c r="E20" s="424"/>
      <c r="F20" s="427"/>
      <c r="G20" s="21"/>
      <c r="H20" s="159">
        <v>0.34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87">
        <v>0.34</v>
      </c>
    </row>
    <row r="21" spans="1:19" ht="27">
      <c r="A21" s="446"/>
      <c r="B21" s="446"/>
      <c r="C21" s="432"/>
      <c r="D21" s="149" t="s">
        <v>490</v>
      </c>
      <c r="E21" s="425"/>
      <c r="F21" s="428"/>
      <c r="G21" s="21"/>
      <c r="H21" s="21"/>
      <c r="I21" s="159">
        <v>0.33</v>
      </c>
      <c r="J21" s="21"/>
      <c r="K21" s="21"/>
      <c r="L21" s="21"/>
      <c r="M21" s="21"/>
      <c r="N21" s="21"/>
      <c r="O21" s="21"/>
      <c r="P21" s="21"/>
      <c r="Q21" s="21"/>
      <c r="R21" s="21"/>
      <c r="S21" s="187">
        <v>0.33</v>
      </c>
    </row>
    <row r="22" spans="1:19" ht="38.25" customHeight="1">
      <c r="A22" s="445">
        <v>14</v>
      </c>
      <c r="B22" s="445">
        <v>2024</v>
      </c>
      <c r="C22" s="430" t="s">
        <v>225</v>
      </c>
      <c r="D22" s="153" t="s">
        <v>485</v>
      </c>
      <c r="E22" s="423">
        <v>600</v>
      </c>
      <c r="F22" s="426" t="s">
        <v>689</v>
      </c>
      <c r="G22" s="21"/>
      <c r="H22" s="21"/>
      <c r="I22" s="159">
        <v>0.33</v>
      </c>
      <c r="J22" s="21"/>
      <c r="K22" s="21"/>
      <c r="L22" s="21"/>
      <c r="M22" s="21"/>
      <c r="N22" s="21"/>
      <c r="O22" s="21"/>
      <c r="P22" s="21"/>
      <c r="Q22" s="21"/>
      <c r="R22" s="21"/>
      <c r="S22" s="187">
        <v>0.33</v>
      </c>
    </row>
    <row r="23" spans="1:19" ht="27">
      <c r="A23" s="447"/>
      <c r="B23" s="447"/>
      <c r="C23" s="431"/>
      <c r="D23" s="149" t="s">
        <v>355</v>
      </c>
      <c r="E23" s="424"/>
      <c r="F23" s="427"/>
      <c r="G23" s="21"/>
      <c r="H23" s="21"/>
      <c r="I23" s="21"/>
      <c r="J23" s="21"/>
      <c r="K23" s="159">
        <v>0.34</v>
      </c>
      <c r="L23" s="21"/>
      <c r="M23" s="21"/>
      <c r="N23" s="21"/>
      <c r="O23" s="21"/>
      <c r="P23" s="21"/>
      <c r="Q23" s="21"/>
      <c r="R23" s="21"/>
      <c r="S23" s="187">
        <v>0.34</v>
      </c>
    </row>
    <row r="24" spans="1:19" ht="27">
      <c r="A24" s="446"/>
      <c r="B24" s="446"/>
      <c r="C24" s="432"/>
      <c r="D24" s="149" t="s">
        <v>490</v>
      </c>
      <c r="E24" s="425"/>
      <c r="F24" s="428"/>
      <c r="G24" s="21"/>
      <c r="H24" s="21"/>
      <c r="I24" s="21"/>
      <c r="J24" s="21"/>
      <c r="K24" s="159">
        <v>0.33</v>
      </c>
      <c r="L24" s="21"/>
      <c r="M24" s="21"/>
      <c r="N24" s="21"/>
      <c r="O24" s="21"/>
      <c r="P24" s="21"/>
      <c r="Q24" s="21"/>
      <c r="R24" s="21"/>
      <c r="S24" s="187">
        <v>0.33</v>
      </c>
    </row>
    <row r="25" spans="1:19" s="156" customFormat="1" ht="36" customHeight="1">
      <c r="A25" s="445">
        <v>15</v>
      </c>
      <c r="B25" s="445">
        <v>2024</v>
      </c>
      <c r="C25" s="430" t="s">
        <v>226</v>
      </c>
      <c r="D25" s="153" t="s">
        <v>485</v>
      </c>
      <c r="E25" s="423">
        <v>600</v>
      </c>
      <c r="F25" s="426" t="s">
        <v>689</v>
      </c>
      <c r="G25" s="21"/>
      <c r="H25" s="21"/>
      <c r="I25" s="21"/>
      <c r="J25" s="21"/>
      <c r="K25" s="21"/>
      <c r="L25" s="21"/>
      <c r="M25" s="159">
        <v>0.33</v>
      </c>
      <c r="N25" s="21"/>
      <c r="O25" s="21"/>
      <c r="P25" s="21"/>
      <c r="Q25" s="21"/>
      <c r="R25" s="21"/>
      <c r="S25" s="187">
        <v>0.33</v>
      </c>
    </row>
    <row r="26" spans="1:19" s="156" customFormat="1" ht="27">
      <c r="A26" s="447"/>
      <c r="B26" s="447"/>
      <c r="C26" s="431"/>
      <c r="D26" s="149" t="s">
        <v>355</v>
      </c>
      <c r="E26" s="424"/>
      <c r="F26" s="427"/>
      <c r="G26" s="21"/>
      <c r="H26" s="21"/>
      <c r="I26" s="21"/>
      <c r="J26" s="21"/>
      <c r="K26" s="21"/>
      <c r="L26" s="21"/>
      <c r="M26" s="21"/>
      <c r="N26" s="21"/>
      <c r="O26" s="159">
        <v>0.34</v>
      </c>
      <c r="P26" s="21"/>
      <c r="Q26" s="21"/>
      <c r="R26" s="21"/>
      <c r="S26" s="187">
        <v>0.34</v>
      </c>
    </row>
    <row r="27" spans="1:19" s="156" customFormat="1" ht="27">
      <c r="A27" s="446"/>
      <c r="B27" s="446"/>
      <c r="C27" s="431"/>
      <c r="D27" s="149" t="s">
        <v>490</v>
      </c>
      <c r="E27" s="424"/>
      <c r="F27" s="428"/>
      <c r="G27" s="21"/>
      <c r="H27" s="21"/>
      <c r="I27" s="21"/>
      <c r="J27" s="21"/>
      <c r="K27" s="21"/>
      <c r="L27" s="21"/>
      <c r="M27" s="21"/>
      <c r="N27" s="21"/>
      <c r="O27" s="159">
        <v>0.33</v>
      </c>
      <c r="P27" s="21"/>
      <c r="Q27" s="21"/>
      <c r="R27" s="21"/>
      <c r="S27" s="187">
        <v>0.33</v>
      </c>
    </row>
    <row r="28" spans="1:19" ht="36">
      <c r="A28" s="445">
        <v>19</v>
      </c>
      <c r="B28" s="445">
        <v>2024</v>
      </c>
      <c r="C28" s="430" t="s">
        <v>252</v>
      </c>
      <c r="D28" s="153" t="s">
        <v>391</v>
      </c>
      <c r="E28" s="423">
        <v>1</v>
      </c>
      <c r="F28" s="426" t="s">
        <v>690</v>
      </c>
      <c r="G28" s="22"/>
      <c r="H28" s="22"/>
      <c r="I28" s="22"/>
      <c r="J28" s="22"/>
      <c r="K28" s="22"/>
      <c r="L28" s="22"/>
      <c r="M28" s="158">
        <v>0.33</v>
      </c>
      <c r="N28" s="22"/>
      <c r="O28" s="22"/>
      <c r="P28" s="22"/>
      <c r="Q28" s="22"/>
      <c r="R28" s="22"/>
      <c r="S28" s="178">
        <v>0.33</v>
      </c>
    </row>
    <row r="29" spans="1:19" ht="27">
      <c r="A29" s="447"/>
      <c r="B29" s="447"/>
      <c r="C29" s="431"/>
      <c r="D29" s="153" t="s">
        <v>392</v>
      </c>
      <c r="E29" s="424"/>
      <c r="F29" s="427"/>
      <c r="G29" s="22"/>
      <c r="H29" s="22"/>
      <c r="I29" s="22"/>
      <c r="J29" s="22"/>
      <c r="K29" s="22"/>
      <c r="L29" s="22"/>
      <c r="M29" s="22"/>
      <c r="N29" s="158">
        <v>0.33</v>
      </c>
      <c r="O29" s="22"/>
      <c r="P29" s="22"/>
      <c r="Q29" s="22"/>
      <c r="R29" s="22"/>
      <c r="S29" s="178">
        <v>0.33</v>
      </c>
    </row>
    <row r="30" spans="1:19" ht="27">
      <c r="A30" s="446"/>
      <c r="B30" s="446"/>
      <c r="C30" s="432"/>
      <c r="D30" s="153" t="s">
        <v>393</v>
      </c>
      <c r="E30" s="425"/>
      <c r="F30" s="428"/>
      <c r="G30" s="22"/>
      <c r="H30" s="22"/>
      <c r="I30" s="22"/>
      <c r="J30" s="22"/>
      <c r="K30" s="22"/>
      <c r="L30" s="22"/>
      <c r="M30" s="22"/>
      <c r="N30" s="22"/>
      <c r="O30" s="158">
        <v>0.34</v>
      </c>
      <c r="P30" s="22"/>
      <c r="Q30" s="22"/>
      <c r="R30" s="22"/>
      <c r="S30" s="178">
        <v>0.34</v>
      </c>
    </row>
    <row r="31" spans="1:19" ht="38.25" customHeight="1">
      <c r="A31" s="445">
        <v>20</v>
      </c>
      <c r="B31" s="445">
        <v>2024</v>
      </c>
      <c r="C31" s="436" t="s">
        <v>253</v>
      </c>
      <c r="D31" s="153" t="s">
        <v>473</v>
      </c>
      <c r="E31" s="423">
        <v>1</v>
      </c>
      <c r="F31" s="426" t="s">
        <v>691</v>
      </c>
      <c r="G31" s="22"/>
      <c r="H31" s="22"/>
      <c r="I31" s="22"/>
      <c r="J31" s="22"/>
      <c r="K31" s="22"/>
      <c r="L31" s="22"/>
      <c r="M31" s="22"/>
      <c r="N31" s="158">
        <v>0.25</v>
      </c>
      <c r="O31" s="22"/>
      <c r="P31" s="22"/>
      <c r="Q31" s="22"/>
      <c r="R31" s="22"/>
      <c r="S31" s="178">
        <v>0.25</v>
      </c>
    </row>
    <row r="32" spans="1:19" ht="38.25" customHeight="1">
      <c r="A32" s="447"/>
      <c r="B32" s="447"/>
      <c r="C32" s="437"/>
      <c r="D32" s="153" t="s">
        <v>474</v>
      </c>
      <c r="E32" s="424"/>
      <c r="F32" s="427"/>
      <c r="G32" s="22"/>
      <c r="H32" s="22"/>
      <c r="I32" s="22"/>
      <c r="J32" s="22"/>
      <c r="K32" s="22"/>
      <c r="L32" s="22"/>
      <c r="M32" s="22"/>
      <c r="N32" s="22"/>
      <c r="O32" s="158">
        <v>0.25</v>
      </c>
      <c r="P32" s="22"/>
      <c r="Q32" s="22"/>
      <c r="R32" s="22"/>
      <c r="S32" s="178">
        <v>0.25</v>
      </c>
    </row>
    <row r="33" spans="1:19" ht="38.25" customHeight="1">
      <c r="A33" s="447"/>
      <c r="B33" s="447"/>
      <c r="C33" s="437"/>
      <c r="D33" s="157" t="s">
        <v>480</v>
      </c>
      <c r="E33" s="424"/>
      <c r="F33" s="427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158">
        <v>0.25</v>
      </c>
      <c r="R33" s="22"/>
      <c r="S33" s="178">
        <v>0.25</v>
      </c>
    </row>
    <row r="34" spans="1:19" ht="38.25" customHeight="1">
      <c r="A34" s="446"/>
      <c r="B34" s="446"/>
      <c r="C34" s="438"/>
      <c r="D34" s="149" t="s">
        <v>475</v>
      </c>
      <c r="E34" s="425"/>
      <c r="F34" s="42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58">
        <v>0.25</v>
      </c>
      <c r="R34" s="22"/>
      <c r="S34" s="178">
        <v>0.25</v>
      </c>
    </row>
    <row r="35" spans="1:19" ht="27">
      <c r="A35" s="445">
        <v>23</v>
      </c>
      <c r="B35" s="445">
        <v>2024</v>
      </c>
      <c r="C35" s="430" t="s">
        <v>256</v>
      </c>
      <c r="D35" s="153" t="s">
        <v>394</v>
      </c>
      <c r="E35" s="423">
        <v>1</v>
      </c>
      <c r="F35" s="426" t="s">
        <v>692</v>
      </c>
      <c r="G35" s="22"/>
      <c r="H35" s="22"/>
      <c r="I35" s="22"/>
      <c r="J35" s="22"/>
      <c r="K35" s="158">
        <v>0.33</v>
      </c>
      <c r="L35" s="22"/>
      <c r="M35" s="22"/>
      <c r="N35" s="22"/>
      <c r="O35" s="22"/>
      <c r="P35" s="22"/>
      <c r="Q35" s="22"/>
      <c r="R35" s="22"/>
      <c r="S35" s="178">
        <v>0.33</v>
      </c>
    </row>
    <row r="36" spans="1:19" ht="27">
      <c r="A36" s="447"/>
      <c r="B36" s="447"/>
      <c r="C36" s="431"/>
      <c r="D36" s="153" t="s">
        <v>395</v>
      </c>
      <c r="E36" s="424"/>
      <c r="F36" s="427"/>
      <c r="G36" s="22"/>
      <c r="H36" s="22"/>
      <c r="I36" s="22"/>
      <c r="J36" s="22"/>
      <c r="K36" s="22"/>
      <c r="L36" s="158">
        <v>0.33</v>
      </c>
      <c r="M36" s="22"/>
      <c r="N36" s="22"/>
      <c r="O36" s="22"/>
      <c r="P36" s="22"/>
      <c r="Q36" s="22"/>
      <c r="R36" s="22"/>
      <c r="S36" s="178">
        <v>0.33</v>
      </c>
    </row>
    <row r="37" spans="1:19" ht="36">
      <c r="A37" s="446"/>
      <c r="B37" s="446"/>
      <c r="C37" s="432"/>
      <c r="D37" s="153" t="s">
        <v>396</v>
      </c>
      <c r="E37" s="425"/>
      <c r="F37" s="428"/>
      <c r="G37" s="22"/>
      <c r="H37" s="22"/>
      <c r="I37" s="22"/>
      <c r="J37" s="22"/>
      <c r="K37" s="22"/>
      <c r="L37" s="22"/>
      <c r="M37" s="158">
        <v>0.34</v>
      </c>
      <c r="N37" s="22"/>
      <c r="O37" s="22"/>
      <c r="P37" s="22"/>
      <c r="Q37" s="22"/>
      <c r="R37" s="22"/>
      <c r="S37" s="178">
        <v>0.34</v>
      </c>
    </row>
    <row r="38" spans="1:19" ht="27">
      <c r="A38" s="445">
        <v>24</v>
      </c>
      <c r="B38" s="445">
        <v>2024</v>
      </c>
      <c r="C38" s="430" t="s">
        <v>257</v>
      </c>
      <c r="D38" s="153" t="s">
        <v>394</v>
      </c>
      <c r="E38" s="423">
        <v>1</v>
      </c>
      <c r="F38" s="426" t="s">
        <v>692</v>
      </c>
      <c r="G38" s="22"/>
      <c r="H38" s="22"/>
      <c r="I38" s="22"/>
      <c r="J38" s="22"/>
      <c r="K38" s="158">
        <v>0.33</v>
      </c>
      <c r="L38" s="22"/>
      <c r="M38" s="22"/>
      <c r="N38" s="22"/>
      <c r="O38" s="22"/>
      <c r="P38" s="22"/>
      <c r="Q38" s="22"/>
      <c r="R38" s="22"/>
      <c r="S38" s="178">
        <v>0.33</v>
      </c>
    </row>
    <row r="39" spans="1:19" ht="27">
      <c r="A39" s="447"/>
      <c r="B39" s="447"/>
      <c r="C39" s="431"/>
      <c r="D39" s="153" t="s">
        <v>395</v>
      </c>
      <c r="E39" s="424"/>
      <c r="F39" s="427"/>
      <c r="G39" s="22"/>
      <c r="H39" s="22"/>
      <c r="I39" s="22"/>
      <c r="J39" s="22"/>
      <c r="K39" s="22"/>
      <c r="L39" s="158">
        <v>0.33</v>
      </c>
      <c r="M39" s="22"/>
      <c r="N39" s="22"/>
      <c r="O39" s="22"/>
      <c r="P39" s="22"/>
      <c r="Q39" s="22"/>
      <c r="R39" s="22"/>
      <c r="S39" s="178">
        <v>0.33</v>
      </c>
    </row>
    <row r="40" spans="1:19" ht="36">
      <c r="A40" s="446"/>
      <c r="B40" s="446"/>
      <c r="C40" s="432"/>
      <c r="D40" s="153" t="s">
        <v>396</v>
      </c>
      <c r="E40" s="425"/>
      <c r="F40" s="428"/>
      <c r="G40" s="22"/>
      <c r="H40" s="22"/>
      <c r="I40" s="22"/>
      <c r="J40" s="22"/>
      <c r="K40" s="22"/>
      <c r="L40" s="22"/>
      <c r="M40" s="158">
        <v>0.34</v>
      </c>
      <c r="N40" s="22"/>
      <c r="O40" s="22"/>
      <c r="P40" s="22"/>
      <c r="Q40" s="22"/>
      <c r="R40" s="22"/>
      <c r="S40" s="178">
        <v>0.34</v>
      </c>
    </row>
    <row r="41" spans="1:19" ht="27">
      <c r="A41" s="445">
        <v>25</v>
      </c>
      <c r="B41" s="445">
        <v>2024</v>
      </c>
      <c r="C41" s="430" t="s">
        <v>258</v>
      </c>
      <c r="D41" s="153" t="s">
        <v>471</v>
      </c>
      <c r="E41" s="423">
        <v>4</v>
      </c>
      <c r="F41" s="426" t="s">
        <v>693</v>
      </c>
      <c r="G41" s="22"/>
      <c r="H41" s="22"/>
      <c r="I41" s="22"/>
      <c r="J41" s="22"/>
      <c r="K41" s="22"/>
      <c r="L41" s="22"/>
      <c r="M41" s="22"/>
      <c r="N41" s="158">
        <v>0.33</v>
      </c>
      <c r="O41" s="22"/>
      <c r="P41" s="22"/>
      <c r="Q41" s="22"/>
      <c r="R41" s="22"/>
      <c r="S41" s="178">
        <v>0.33</v>
      </c>
    </row>
    <row r="42" spans="1:19" ht="27">
      <c r="A42" s="447"/>
      <c r="B42" s="447"/>
      <c r="C42" s="431"/>
      <c r="D42" s="153" t="s">
        <v>472</v>
      </c>
      <c r="E42" s="424"/>
      <c r="F42" s="427"/>
      <c r="G42" s="22"/>
      <c r="H42" s="22"/>
      <c r="I42" s="22"/>
      <c r="J42" s="22"/>
      <c r="K42" s="22"/>
      <c r="L42" s="22"/>
      <c r="M42" s="22"/>
      <c r="N42" s="22"/>
      <c r="O42" s="158">
        <v>0.33</v>
      </c>
      <c r="P42" s="22"/>
      <c r="Q42" s="22"/>
      <c r="R42" s="22"/>
      <c r="S42" s="178">
        <v>0.33</v>
      </c>
    </row>
    <row r="43" spans="1:19" ht="36">
      <c r="A43" s="446"/>
      <c r="B43" s="446"/>
      <c r="C43" s="432"/>
      <c r="D43" s="153" t="s">
        <v>396</v>
      </c>
      <c r="E43" s="425"/>
      <c r="F43" s="428"/>
      <c r="G43" s="22"/>
      <c r="H43" s="22"/>
      <c r="I43" s="22"/>
      <c r="J43" s="22"/>
      <c r="K43" s="22"/>
      <c r="L43" s="22"/>
      <c r="M43" s="22"/>
      <c r="N43" s="22"/>
      <c r="O43" s="22"/>
      <c r="P43" s="158">
        <v>0.34</v>
      </c>
      <c r="Q43" s="22"/>
      <c r="R43" s="22"/>
      <c r="S43" s="19"/>
    </row>
    <row r="44" spans="1:19" ht="34.5" customHeight="1">
      <c r="A44" s="445">
        <v>30</v>
      </c>
      <c r="B44" s="445">
        <v>2024</v>
      </c>
      <c r="C44" s="430" t="s">
        <v>260</v>
      </c>
      <c r="D44" s="153" t="s">
        <v>419</v>
      </c>
      <c r="E44" s="423">
        <v>10</v>
      </c>
      <c r="F44" s="426" t="s">
        <v>694</v>
      </c>
      <c r="G44" s="22"/>
      <c r="H44" s="22"/>
      <c r="I44" s="22"/>
      <c r="J44" s="22"/>
      <c r="K44" s="22"/>
      <c r="L44" s="22"/>
      <c r="M44" s="158">
        <v>0.33</v>
      </c>
      <c r="N44" s="22"/>
      <c r="O44" s="22"/>
      <c r="P44" s="22"/>
      <c r="Q44" s="22"/>
      <c r="R44" s="22"/>
      <c r="S44" s="178">
        <v>0.33</v>
      </c>
    </row>
    <row r="45" spans="1:19" ht="34.5" customHeight="1">
      <c r="A45" s="447"/>
      <c r="B45" s="447"/>
      <c r="C45" s="431"/>
      <c r="D45" s="153" t="s">
        <v>420</v>
      </c>
      <c r="E45" s="424"/>
      <c r="F45" s="427"/>
      <c r="G45" s="22"/>
      <c r="H45" s="22"/>
      <c r="I45" s="22"/>
      <c r="J45" s="22"/>
      <c r="K45" s="22"/>
      <c r="L45" s="22"/>
      <c r="M45" s="22"/>
      <c r="N45" s="158">
        <v>0.34</v>
      </c>
      <c r="O45" s="22"/>
      <c r="P45" s="22"/>
      <c r="Q45" s="22"/>
      <c r="R45" s="22"/>
      <c r="S45" s="178">
        <v>0.34</v>
      </c>
    </row>
    <row r="46" spans="1:19" ht="34.5" customHeight="1">
      <c r="A46" s="446"/>
      <c r="B46" s="446"/>
      <c r="C46" s="432"/>
      <c r="D46" s="153" t="s">
        <v>421</v>
      </c>
      <c r="E46" s="425"/>
      <c r="F46" s="428"/>
      <c r="G46" s="22"/>
      <c r="H46" s="22"/>
      <c r="I46" s="22"/>
      <c r="J46" s="22"/>
      <c r="K46" s="22"/>
      <c r="L46" s="22"/>
      <c r="M46" s="22"/>
      <c r="N46" s="22"/>
      <c r="O46" s="158">
        <v>0.33</v>
      </c>
      <c r="P46" s="22"/>
      <c r="Q46" s="22"/>
      <c r="R46" s="22"/>
      <c r="S46" s="178">
        <v>0.33</v>
      </c>
    </row>
    <row r="47" spans="1:19" ht="36">
      <c r="A47" s="445">
        <v>36</v>
      </c>
      <c r="B47" s="445">
        <v>2024</v>
      </c>
      <c r="C47" s="430" t="s">
        <v>230</v>
      </c>
      <c r="D47" s="153" t="s">
        <v>397</v>
      </c>
      <c r="E47" s="423">
        <v>1</v>
      </c>
      <c r="F47" s="426" t="s">
        <v>695</v>
      </c>
      <c r="G47" s="22"/>
      <c r="H47" s="22"/>
      <c r="I47" s="22"/>
      <c r="J47" s="22"/>
      <c r="K47" s="158">
        <v>0.33</v>
      </c>
      <c r="L47" s="22"/>
      <c r="M47" s="22"/>
      <c r="N47" s="22"/>
      <c r="O47" s="22"/>
      <c r="P47" s="22"/>
      <c r="Q47" s="22"/>
      <c r="R47" s="22"/>
      <c r="S47" s="178">
        <v>0.33</v>
      </c>
    </row>
    <row r="48" spans="1:19" ht="36">
      <c r="A48" s="447"/>
      <c r="B48" s="447"/>
      <c r="C48" s="431"/>
      <c r="D48" s="153" t="s">
        <v>398</v>
      </c>
      <c r="E48" s="424"/>
      <c r="F48" s="427"/>
      <c r="G48" s="22"/>
      <c r="H48" s="22"/>
      <c r="I48" s="22"/>
      <c r="J48" s="22"/>
      <c r="K48" s="22"/>
      <c r="L48" s="22"/>
      <c r="M48" s="158">
        <v>0.33</v>
      </c>
      <c r="N48" s="22"/>
      <c r="O48" s="22"/>
      <c r="P48" s="22"/>
      <c r="Q48" s="22"/>
      <c r="R48" s="22"/>
      <c r="S48" s="178">
        <v>0.33</v>
      </c>
    </row>
    <row r="49" spans="1:19" ht="36">
      <c r="A49" s="446"/>
      <c r="B49" s="446"/>
      <c r="C49" s="432"/>
      <c r="D49" s="153" t="s">
        <v>399</v>
      </c>
      <c r="E49" s="425"/>
      <c r="F49" s="428"/>
      <c r="G49" s="22"/>
      <c r="H49" s="22"/>
      <c r="I49" s="22"/>
      <c r="J49" s="22"/>
      <c r="K49" s="22"/>
      <c r="L49" s="22"/>
      <c r="M49" s="22"/>
      <c r="N49" s="158">
        <v>0.34</v>
      </c>
      <c r="O49" s="22"/>
      <c r="P49" s="22"/>
      <c r="Q49" s="22"/>
      <c r="R49" s="22"/>
      <c r="S49" s="178">
        <v>0.34</v>
      </c>
    </row>
    <row r="50" spans="1:19" ht="48" customHeight="1">
      <c r="A50" s="445">
        <v>37</v>
      </c>
      <c r="B50" s="445">
        <v>2024</v>
      </c>
      <c r="C50" s="430" t="s">
        <v>286</v>
      </c>
      <c r="D50" s="153" t="s">
        <v>400</v>
      </c>
      <c r="E50" s="423">
        <v>120</v>
      </c>
      <c r="F50" s="426" t="s">
        <v>692</v>
      </c>
      <c r="G50" s="22"/>
      <c r="H50" s="22"/>
      <c r="I50" s="158">
        <v>0.33</v>
      </c>
      <c r="J50" s="22"/>
      <c r="K50" s="22"/>
      <c r="L50" s="22"/>
      <c r="M50" s="22"/>
      <c r="N50" s="22"/>
      <c r="O50" s="22"/>
      <c r="P50" s="22"/>
      <c r="Q50" s="22"/>
      <c r="R50" s="22"/>
      <c r="S50" s="178">
        <v>0.33</v>
      </c>
    </row>
    <row r="51" spans="1:19" ht="48" customHeight="1">
      <c r="A51" s="447"/>
      <c r="B51" s="447"/>
      <c r="C51" s="431"/>
      <c r="D51" s="153" t="s">
        <v>401</v>
      </c>
      <c r="E51" s="424"/>
      <c r="F51" s="427"/>
      <c r="G51" s="22"/>
      <c r="H51" s="22"/>
      <c r="I51" s="22"/>
      <c r="J51" s="158">
        <v>0.34</v>
      </c>
      <c r="K51" s="22"/>
      <c r="L51" s="22"/>
      <c r="M51" s="22"/>
      <c r="N51" s="22"/>
      <c r="O51" s="22"/>
      <c r="P51" s="22"/>
      <c r="Q51" s="22"/>
      <c r="R51" s="22"/>
      <c r="S51" s="178">
        <v>0.34</v>
      </c>
    </row>
    <row r="52" spans="1:19" ht="48" customHeight="1">
      <c r="A52" s="446"/>
      <c r="B52" s="446"/>
      <c r="C52" s="432"/>
      <c r="D52" s="153" t="s">
        <v>402</v>
      </c>
      <c r="E52" s="425"/>
      <c r="F52" s="428"/>
      <c r="G52" s="22"/>
      <c r="H52" s="22"/>
      <c r="I52" s="22"/>
      <c r="J52" s="22"/>
      <c r="K52" s="22"/>
      <c r="L52" s="22"/>
      <c r="M52" s="22"/>
      <c r="N52" s="158">
        <v>0.33</v>
      </c>
      <c r="O52" s="22"/>
      <c r="P52" s="22"/>
      <c r="Q52" s="22"/>
      <c r="R52" s="22"/>
      <c r="S52" s="178">
        <v>0.33</v>
      </c>
    </row>
    <row r="53" spans="1:19" ht="37.5" customHeight="1">
      <c r="A53" s="445">
        <v>39</v>
      </c>
      <c r="B53" s="445">
        <v>2024</v>
      </c>
      <c r="C53" s="430" t="s">
        <v>231</v>
      </c>
      <c r="D53" s="153" t="s">
        <v>457</v>
      </c>
      <c r="E53" s="423">
        <v>600</v>
      </c>
      <c r="F53" s="426" t="s">
        <v>696</v>
      </c>
      <c r="G53" s="22"/>
      <c r="H53" s="22"/>
      <c r="I53" s="22"/>
      <c r="J53" s="22"/>
      <c r="K53" s="22"/>
      <c r="L53" s="158">
        <v>0.25</v>
      </c>
      <c r="M53" s="22"/>
      <c r="N53" s="22"/>
      <c r="O53" s="22"/>
      <c r="P53" s="22"/>
      <c r="Q53" s="22"/>
      <c r="R53" s="22"/>
      <c r="S53" s="178">
        <v>0.25</v>
      </c>
    </row>
    <row r="54" spans="1:19" ht="37.5" customHeight="1">
      <c r="A54" s="447"/>
      <c r="B54" s="447"/>
      <c r="C54" s="431"/>
      <c r="D54" s="153" t="s">
        <v>458</v>
      </c>
      <c r="E54" s="424"/>
      <c r="F54" s="427"/>
      <c r="G54" s="22"/>
      <c r="H54" s="22"/>
      <c r="I54" s="22"/>
      <c r="J54" s="22"/>
      <c r="K54" s="22"/>
      <c r="L54" s="158">
        <v>0.25</v>
      </c>
      <c r="M54" s="22"/>
      <c r="N54" s="22"/>
      <c r="O54" s="22"/>
      <c r="P54" s="22"/>
      <c r="Q54" s="22"/>
      <c r="R54" s="22"/>
      <c r="S54" s="178">
        <v>0.25</v>
      </c>
    </row>
    <row r="55" spans="1:19" ht="37.5" customHeight="1">
      <c r="A55" s="447"/>
      <c r="B55" s="447"/>
      <c r="C55" s="431"/>
      <c r="D55" s="153" t="s">
        <v>459</v>
      </c>
      <c r="E55" s="424"/>
      <c r="F55" s="427"/>
      <c r="G55" s="22"/>
      <c r="H55" s="22"/>
      <c r="I55" s="22"/>
      <c r="J55" s="22"/>
      <c r="K55" s="22"/>
      <c r="L55" s="158">
        <v>0.25</v>
      </c>
      <c r="M55" s="22"/>
      <c r="N55" s="22"/>
      <c r="O55" s="22"/>
      <c r="P55" s="22"/>
      <c r="Q55" s="22"/>
      <c r="R55" s="22"/>
      <c r="S55" s="178">
        <v>0.25</v>
      </c>
    </row>
    <row r="56" spans="1:19" ht="37.5" customHeight="1">
      <c r="A56" s="446"/>
      <c r="B56" s="446"/>
      <c r="C56" s="432"/>
      <c r="D56" s="153" t="s">
        <v>460</v>
      </c>
      <c r="E56" s="425"/>
      <c r="F56" s="428"/>
      <c r="G56" s="22"/>
      <c r="H56" s="22"/>
      <c r="I56" s="22"/>
      <c r="J56" s="22"/>
      <c r="K56" s="22"/>
      <c r="L56" s="158">
        <v>0.25</v>
      </c>
      <c r="M56" s="22"/>
      <c r="N56" s="22"/>
      <c r="O56" s="22"/>
      <c r="P56" s="22"/>
      <c r="Q56" s="22"/>
      <c r="R56" s="22"/>
      <c r="S56" s="178">
        <v>0.25</v>
      </c>
    </row>
    <row r="57" spans="1:19" ht="43.5" customHeight="1">
      <c r="A57" s="445">
        <v>40</v>
      </c>
      <c r="B57" s="445">
        <v>2024</v>
      </c>
      <c r="C57" s="430" t="s">
        <v>317</v>
      </c>
      <c r="D57" s="153" t="s">
        <v>422</v>
      </c>
      <c r="E57" s="423">
        <v>200</v>
      </c>
      <c r="F57" s="426" t="s">
        <v>697</v>
      </c>
      <c r="G57" s="22"/>
      <c r="H57" s="22"/>
      <c r="I57" s="22"/>
      <c r="J57" s="158">
        <v>0.25</v>
      </c>
      <c r="K57" s="22"/>
      <c r="L57" s="22"/>
      <c r="M57" s="22"/>
      <c r="N57" s="22"/>
      <c r="O57" s="22"/>
      <c r="P57" s="22"/>
      <c r="Q57" s="22"/>
      <c r="R57" s="22"/>
      <c r="S57" s="178">
        <v>0.25</v>
      </c>
    </row>
    <row r="58" spans="1:19" ht="43.5" customHeight="1">
      <c r="A58" s="447"/>
      <c r="B58" s="447"/>
      <c r="C58" s="431"/>
      <c r="D58" s="153" t="s">
        <v>423</v>
      </c>
      <c r="E58" s="424"/>
      <c r="F58" s="427"/>
      <c r="G58" s="22"/>
      <c r="H58" s="22"/>
      <c r="I58" s="22"/>
      <c r="J58" s="22"/>
      <c r="K58" s="158">
        <v>0.25</v>
      </c>
      <c r="L58" s="22"/>
      <c r="M58" s="22"/>
      <c r="N58" s="22"/>
      <c r="O58" s="22"/>
      <c r="P58" s="22"/>
      <c r="Q58" s="22"/>
      <c r="R58" s="22"/>
      <c r="S58" s="178">
        <v>0.25</v>
      </c>
    </row>
    <row r="59" spans="1:19" ht="43.5" customHeight="1">
      <c r="A59" s="447"/>
      <c r="B59" s="447"/>
      <c r="C59" s="431"/>
      <c r="D59" s="153" t="s">
        <v>424</v>
      </c>
      <c r="E59" s="424"/>
      <c r="F59" s="427"/>
      <c r="G59" s="22"/>
      <c r="H59" s="22"/>
      <c r="I59" s="22"/>
      <c r="J59" s="22"/>
      <c r="K59" s="22"/>
      <c r="L59" s="158">
        <v>0.25</v>
      </c>
      <c r="M59" s="22"/>
      <c r="N59" s="22"/>
      <c r="O59" s="22"/>
      <c r="P59" s="22"/>
      <c r="Q59" s="22"/>
      <c r="R59" s="22"/>
      <c r="S59" s="19"/>
    </row>
    <row r="60" spans="1:19" ht="43.5" customHeight="1">
      <c r="A60" s="446"/>
      <c r="B60" s="446"/>
      <c r="C60" s="432"/>
      <c r="D60" s="153" t="s">
        <v>425</v>
      </c>
      <c r="E60" s="425"/>
      <c r="F60" s="428"/>
      <c r="G60" s="22"/>
      <c r="H60" s="22"/>
      <c r="I60" s="22"/>
      <c r="J60" s="22"/>
      <c r="K60" s="22"/>
      <c r="L60" s="158">
        <v>0.25</v>
      </c>
      <c r="M60" s="22"/>
      <c r="N60" s="22"/>
      <c r="O60" s="22"/>
      <c r="P60" s="22"/>
      <c r="Q60" s="22"/>
      <c r="R60" s="22"/>
      <c r="S60" s="19"/>
    </row>
    <row r="61" spans="1:19" ht="36">
      <c r="A61" s="445">
        <v>42</v>
      </c>
      <c r="B61" s="445">
        <v>2024</v>
      </c>
      <c r="C61" s="430" t="s">
        <v>233</v>
      </c>
      <c r="D61" s="153" t="s">
        <v>485</v>
      </c>
      <c r="E61" s="423">
        <v>20</v>
      </c>
      <c r="F61" s="426" t="s">
        <v>698</v>
      </c>
      <c r="G61" s="22"/>
      <c r="H61" s="22"/>
      <c r="I61" s="22"/>
      <c r="J61" s="22"/>
      <c r="K61" s="22"/>
      <c r="L61" s="22"/>
      <c r="M61" s="22"/>
      <c r="N61" s="22"/>
      <c r="O61" s="22"/>
      <c r="P61" s="158">
        <v>0.33</v>
      </c>
      <c r="Q61" s="22"/>
      <c r="R61" s="22"/>
      <c r="S61" s="19"/>
    </row>
    <row r="62" spans="1:19" ht="27">
      <c r="A62" s="447"/>
      <c r="B62" s="447"/>
      <c r="C62" s="431"/>
      <c r="D62" s="149" t="s">
        <v>355</v>
      </c>
      <c r="E62" s="424"/>
      <c r="F62" s="427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158">
        <v>0.34</v>
      </c>
      <c r="R62" s="22"/>
      <c r="S62" s="19"/>
    </row>
    <row r="63" spans="1:19" ht="27">
      <c r="A63" s="446"/>
      <c r="B63" s="446"/>
      <c r="C63" s="432"/>
      <c r="D63" s="149" t="s">
        <v>489</v>
      </c>
      <c r="E63" s="425"/>
      <c r="F63" s="428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158">
        <v>0.33</v>
      </c>
      <c r="R63" s="22"/>
      <c r="S63" s="19"/>
    </row>
    <row r="64" spans="1:19" ht="43.5" customHeight="1">
      <c r="A64" s="445">
        <v>44</v>
      </c>
      <c r="B64" s="445">
        <v>2024</v>
      </c>
      <c r="C64" s="430" t="s">
        <v>123</v>
      </c>
      <c r="D64" s="153" t="s">
        <v>485</v>
      </c>
      <c r="E64" s="423">
        <v>15</v>
      </c>
      <c r="F64" s="426" t="s">
        <v>699</v>
      </c>
      <c r="G64" s="22"/>
      <c r="H64" s="22"/>
      <c r="I64" s="22"/>
      <c r="J64" s="22"/>
      <c r="K64" s="22"/>
      <c r="L64" s="22"/>
      <c r="M64" s="22"/>
      <c r="N64" s="22"/>
      <c r="O64" s="22"/>
      <c r="P64" s="158">
        <v>0.33</v>
      </c>
      <c r="Q64" s="22"/>
      <c r="R64" s="22"/>
      <c r="S64" s="19"/>
    </row>
    <row r="65" spans="1:19" ht="43.5" customHeight="1">
      <c r="A65" s="447"/>
      <c r="B65" s="447"/>
      <c r="C65" s="431"/>
      <c r="D65" s="149" t="s">
        <v>355</v>
      </c>
      <c r="E65" s="424"/>
      <c r="F65" s="427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158">
        <v>0.34</v>
      </c>
      <c r="R65" s="22"/>
      <c r="S65" s="19"/>
    </row>
    <row r="66" spans="1:19" ht="43.5" customHeight="1">
      <c r="A66" s="446"/>
      <c r="B66" s="446"/>
      <c r="C66" s="432"/>
      <c r="D66" s="149" t="s">
        <v>489</v>
      </c>
      <c r="E66" s="425"/>
      <c r="F66" s="428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58">
        <v>0.33</v>
      </c>
      <c r="S66" s="19"/>
    </row>
    <row r="67" spans="1:19" ht="36">
      <c r="A67" s="445">
        <v>45</v>
      </c>
      <c r="B67" s="445">
        <v>2024</v>
      </c>
      <c r="C67" s="430" t="s">
        <v>237</v>
      </c>
      <c r="D67" s="153" t="s">
        <v>485</v>
      </c>
      <c r="E67" s="423">
        <v>150</v>
      </c>
      <c r="F67" s="426" t="s">
        <v>700</v>
      </c>
      <c r="G67" s="22"/>
      <c r="H67" s="22"/>
      <c r="I67" s="22"/>
      <c r="J67" s="22"/>
      <c r="K67" s="22"/>
      <c r="L67" s="158">
        <v>0.33</v>
      </c>
      <c r="M67" s="158"/>
      <c r="N67" s="22"/>
      <c r="O67" s="22"/>
      <c r="P67" s="22"/>
      <c r="Q67" s="22"/>
      <c r="R67" s="22"/>
      <c r="S67" s="178">
        <v>0.33</v>
      </c>
    </row>
    <row r="68" spans="1:19" ht="27">
      <c r="A68" s="447"/>
      <c r="B68" s="447"/>
      <c r="C68" s="431"/>
      <c r="D68" s="149" t="s">
        <v>355</v>
      </c>
      <c r="E68" s="424"/>
      <c r="F68" s="427"/>
      <c r="G68" s="22"/>
      <c r="H68" s="22"/>
      <c r="I68" s="22"/>
      <c r="J68" s="22"/>
      <c r="K68" s="22"/>
      <c r="L68" s="22"/>
      <c r="M68" s="158">
        <v>0.34</v>
      </c>
      <c r="N68" s="22"/>
      <c r="O68" s="22"/>
      <c r="P68" s="22"/>
      <c r="Q68" s="22"/>
      <c r="R68" s="22"/>
      <c r="S68" s="178">
        <v>0.34</v>
      </c>
    </row>
    <row r="69" spans="1:19" ht="27">
      <c r="A69" s="446"/>
      <c r="B69" s="446"/>
      <c r="C69" s="432"/>
      <c r="D69" s="149" t="s">
        <v>489</v>
      </c>
      <c r="E69" s="425"/>
      <c r="F69" s="428"/>
      <c r="G69" s="22"/>
      <c r="H69" s="22"/>
      <c r="I69" s="22"/>
      <c r="J69" s="22"/>
      <c r="K69" s="22"/>
      <c r="L69" s="22"/>
      <c r="M69" s="158">
        <v>0.33</v>
      </c>
      <c r="N69" s="22"/>
      <c r="O69" s="22"/>
      <c r="P69" s="22"/>
      <c r="Q69" s="22"/>
      <c r="R69" s="22"/>
      <c r="S69" s="178">
        <v>0.33</v>
      </c>
    </row>
    <row r="70" spans="1:19" ht="36">
      <c r="A70" s="445">
        <v>46</v>
      </c>
      <c r="B70" s="445">
        <v>2024</v>
      </c>
      <c r="C70" s="430" t="s">
        <v>239</v>
      </c>
      <c r="D70" s="153" t="s">
        <v>485</v>
      </c>
      <c r="E70" s="423">
        <v>7</v>
      </c>
      <c r="F70" s="426" t="s">
        <v>701</v>
      </c>
      <c r="G70" s="22"/>
      <c r="H70" s="22"/>
      <c r="I70" s="22"/>
      <c r="J70" s="22"/>
      <c r="K70" s="22"/>
      <c r="L70" s="158">
        <v>0.33</v>
      </c>
      <c r="M70" s="158"/>
      <c r="N70" s="22"/>
      <c r="O70" s="22"/>
      <c r="P70" s="22"/>
      <c r="Q70" s="22"/>
      <c r="R70" s="22"/>
      <c r="S70" s="178">
        <v>0.33</v>
      </c>
    </row>
    <row r="71" spans="1:19" ht="27">
      <c r="A71" s="447"/>
      <c r="B71" s="447"/>
      <c r="C71" s="431"/>
      <c r="D71" s="149" t="s">
        <v>355</v>
      </c>
      <c r="E71" s="424"/>
      <c r="F71" s="427"/>
      <c r="G71" s="22"/>
      <c r="H71" s="22"/>
      <c r="I71" s="22"/>
      <c r="J71" s="22"/>
      <c r="K71" s="22"/>
      <c r="L71" s="22"/>
      <c r="M71" s="158">
        <v>0.34</v>
      </c>
      <c r="N71" s="22"/>
      <c r="O71" s="22"/>
      <c r="P71" s="22"/>
      <c r="Q71" s="22"/>
      <c r="R71" s="22"/>
      <c r="S71" s="178">
        <v>0.34</v>
      </c>
    </row>
    <row r="72" spans="1:19" ht="27">
      <c r="A72" s="446"/>
      <c r="B72" s="446"/>
      <c r="C72" s="432"/>
      <c r="D72" s="149" t="s">
        <v>489</v>
      </c>
      <c r="E72" s="425"/>
      <c r="F72" s="428"/>
      <c r="G72" s="22"/>
      <c r="H72" s="22"/>
      <c r="I72" s="22"/>
      <c r="J72" s="22"/>
      <c r="K72" s="22"/>
      <c r="L72" s="22"/>
      <c r="M72" s="158">
        <v>0.33</v>
      </c>
      <c r="N72" s="22"/>
      <c r="O72" s="22"/>
      <c r="P72" s="22"/>
      <c r="Q72" s="22"/>
      <c r="R72" s="22"/>
      <c r="S72" s="178">
        <v>0.33</v>
      </c>
    </row>
    <row r="73" spans="1:19" ht="36">
      <c r="A73" s="445">
        <v>49</v>
      </c>
      <c r="B73" s="445">
        <v>2024</v>
      </c>
      <c r="C73" s="430" t="s">
        <v>245</v>
      </c>
      <c r="D73" s="153" t="s">
        <v>485</v>
      </c>
      <c r="E73" s="423">
        <v>150</v>
      </c>
      <c r="F73" s="426" t="s">
        <v>702</v>
      </c>
      <c r="G73" s="22"/>
      <c r="H73" s="22"/>
      <c r="I73" s="22"/>
      <c r="J73" s="22"/>
      <c r="K73" s="22"/>
      <c r="L73" s="158">
        <v>0.33</v>
      </c>
      <c r="M73" s="158"/>
      <c r="N73" s="22"/>
      <c r="O73" s="22"/>
      <c r="P73" s="22"/>
      <c r="Q73" s="22"/>
      <c r="R73" s="22"/>
      <c r="S73" s="178">
        <v>0.33</v>
      </c>
    </row>
    <row r="74" spans="1:19" ht="27">
      <c r="A74" s="447"/>
      <c r="B74" s="447"/>
      <c r="C74" s="431"/>
      <c r="D74" s="149" t="s">
        <v>355</v>
      </c>
      <c r="E74" s="424"/>
      <c r="F74" s="427"/>
      <c r="G74" s="22"/>
      <c r="H74" s="22"/>
      <c r="I74" s="22"/>
      <c r="J74" s="22"/>
      <c r="K74" s="22"/>
      <c r="L74" s="22"/>
      <c r="M74" s="158">
        <v>0.34</v>
      </c>
      <c r="N74" s="22"/>
      <c r="O74" s="22"/>
      <c r="P74" s="22"/>
      <c r="Q74" s="22"/>
      <c r="R74" s="22"/>
      <c r="S74" s="178">
        <v>0.34</v>
      </c>
    </row>
    <row r="75" spans="1:19" ht="27">
      <c r="A75" s="446"/>
      <c r="B75" s="446"/>
      <c r="C75" s="432"/>
      <c r="D75" s="183" t="s">
        <v>489</v>
      </c>
      <c r="E75" s="425"/>
      <c r="F75" s="428"/>
      <c r="G75" s="22"/>
      <c r="H75" s="22"/>
      <c r="I75" s="22"/>
      <c r="J75" s="22"/>
      <c r="K75" s="22"/>
      <c r="L75" s="22"/>
      <c r="M75" s="158">
        <v>0.33</v>
      </c>
      <c r="N75" s="22"/>
      <c r="O75" s="22"/>
      <c r="P75" s="22"/>
      <c r="Q75" s="22"/>
      <c r="R75" s="22"/>
      <c r="S75" s="178">
        <v>0.33</v>
      </c>
    </row>
    <row r="76" spans="1:19" ht="27">
      <c r="A76" s="445">
        <v>51</v>
      </c>
      <c r="B76" s="445">
        <v>2024</v>
      </c>
      <c r="C76" s="430" t="s">
        <v>248</v>
      </c>
      <c r="D76" s="149" t="s">
        <v>461</v>
      </c>
      <c r="E76" s="423">
        <v>500</v>
      </c>
      <c r="F76" s="426" t="s">
        <v>703</v>
      </c>
      <c r="G76" s="22"/>
      <c r="H76" s="22"/>
      <c r="I76" s="22"/>
      <c r="J76" s="22"/>
      <c r="K76" s="22"/>
      <c r="L76" s="158">
        <v>0.5</v>
      </c>
      <c r="M76" s="22"/>
      <c r="N76" s="22"/>
      <c r="O76" s="22"/>
      <c r="P76" s="22"/>
      <c r="Q76" s="22"/>
      <c r="R76" s="22"/>
      <c r="S76" s="178">
        <v>0.5</v>
      </c>
    </row>
    <row r="77" spans="1:19" ht="27">
      <c r="A77" s="446"/>
      <c r="B77" s="446"/>
      <c r="C77" s="432"/>
      <c r="D77" s="149" t="s">
        <v>462</v>
      </c>
      <c r="E77" s="425"/>
      <c r="F77" s="428"/>
      <c r="G77" s="22"/>
      <c r="H77" s="22"/>
      <c r="I77" s="22"/>
      <c r="J77" s="22"/>
      <c r="K77" s="22"/>
      <c r="L77" s="158">
        <v>0.5</v>
      </c>
      <c r="M77" s="22"/>
      <c r="N77" s="22"/>
      <c r="O77" s="22"/>
      <c r="P77" s="22"/>
      <c r="Q77" s="22"/>
      <c r="R77" s="22"/>
      <c r="S77" s="178">
        <v>0.5</v>
      </c>
    </row>
    <row r="78" spans="1:19" ht="36" customHeight="1">
      <c r="A78" s="445">
        <v>52</v>
      </c>
      <c r="B78" s="445">
        <v>2024</v>
      </c>
      <c r="C78" s="433" t="s">
        <v>348</v>
      </c>
      <c r="D78" s="153" t="s">
        <v>426</v>
      </c>
      <c r="E78" s="423">
        <v>2</v>
      </c>
      <c r="F78" s="426" t="s">
        <v>704</v>
      </c>
      <c r="G78" s="22"/>
      <c r="H78" s="22"/>
      <c r="I78" s="22"/>
      <c r="J78" s="22"/>
      <c r="K78" s="22"/>
      <c r="L78" s="158">
        <v>0.2</v>
      </c>
      <c r="M78" s="22"/>
      <c r="N78" s="22"/>
      <c r="O78" s="22"/>
      <c r="P78" s="22"/>
      <c r="Q78" s="22"/>
      <c r="R78" s="22"/>
      <c r="S78" s="178">
        <v>0.2</v>
      </c>
    </row>
    <row r="79" spans="1:19" ht="36">
      <c r="A79" s="447"/>
      <c r="B79" s="447"/>
      <c r="C79" s="431"/>
      <c r="D79" s="153" t="s">
        <v>427</v>
      </c>
      <c r="E79" s="424"/>
      <c r="F79" s="427"/>
      <c r="G79" s="22"/>
      <c r="H79" s="22"/>
      <c r="I79" s="22"/>
      <c r="J79" s="22"/>
      <c r="K79" s="22"/>
      <c r="L79" s="22"/>
      <c r="M79" s="158">
        <v>0.2</v>
      </c>
      <c r="N79" s="22"/>
      <c r="O79" s="22"/>
      <c r="P79" s="22"/>
      <c r="Q79" s="22"/>
      <c r="R79" s="22"/>
      <c r="S79" s="178">
        <v>0.2</v>
      </c>
    </row>
    <row r="80" spans="1:19" ht="36">
      <c r="A80" s="447"/>
      <c r="B80" s="447"/>
      <c r="C80" s="431"/>
      <c r="D80" s="192" t="s">
        <v>428</v>
      </c>
      <c r="E80" s="424"/>
      <c r="F80" s="427"/>
      <c r="G80" s="22"/>
      <c r="H80" s="22"/>
      <c r="I80" s="22"/>
      <c r="J80" s="22"/>
      <c r="K80" s="22"/>
      <c r="L80" s="22"/>
      <c r="M80" s="22"/>
      <c r="N80" s="158">
        <v>0.2</v>
      </c>
      <c r="O80" s="22"/>
      <c r="P80" s="22"/>
      <c r="Q80" s="22"/>
      <c r="R80" s="22"/>
      <c r="S80" s="19"/>
    </row>
    <row r="81" spans="1:19" ht="27" customHeight="1">
      <c r="A81" s="447"/>
      <c r="B81" s="447"/>
      <c r="C81" s="431"/>
      <c r="D81" s="192" t="s">
        <v>429</v>
      </c>
      <c r="E81" s="424"/>
      <c r="F81" s="427"/>
      <c r="G81" s="22"/>
      <c r="H81" s="22"/>
      <c r="I81" s="22"/>
      <c r="J81" s="22"/>
      <c r="K81" s="22"/>
      <c r="L81" s="22"/>
      <c r="M81" s="22"/>
      <c r="N81" s="22"/>
      <c r="O81" s="158">
        <v>0.2</v>
      </c>
      <c r="P81" s="22"/>
      <c r="Q81" s="22"/>
      <c r="R81" s="22"/>
      <c r="S81" s="19"/>
    </row>
    <row r="82" spans="1:19" ht="27" customHeight="1">
      <c r="A82" s="446"/>
      <c r="B82" s="446"/>
      <c r="C82" s="432"/>
      <c r="D82" s="192" t="s">
        <v>430</v>
      </c>
      <c r="E82" s="425"/>
      <c r="F82" s="428"/>
      <c r="G82" s="22"/>
      <c r="H82" s="22"/>
      <c r="I82" s="22"/>
      <c r="J82" s="22"/>
      <c r="K82" s="22"/>
      <c r="L82" s="22"/>
      <c r="M82" s="22"/>
      <c r="N82" s="22"/>
      <c r="O82" s="22"/>
      <c r="P82" s="158">
        <v>0.2</v>
      </c>
      <c r="Q82" s="22"/>
      <c r="R82" s="22"/>
      <c r="S82" s="19"/>
    </row>
    <row r="83" spans="1:19" ht="45" customHeight="1">
      <c r="A83" s="445">
        <v>53</v>
      </c>
      <c r="B83" s="445">
        <v>2024</v>
      </c>
      <c r="C83" s="434" t="s">
        <v>357</v>
      </c>
      <c r="D83" s="153" t="s">
        <v>432</v>
      </c>
      <c r="E83" s="423">
        <v>25</v>
      </c>
      <c r="F83" s="426" t="s">
        <v>705</v>
      </c>
      <c r="G83" s="22"/>
      <c r="H83" s="22"/>
      <c r="I83" s="22"/>
      <c r="J83" s="22"/>
      <c r="K83" s="22"/>
      <c r="L83" s="22"/>
      <c r="M83" s="158">
        <v>0.5</v>
      </c>
      <c r="N83" s="22"/>
      <c r="O83" s="22"/>
      <c r="P83" s="22"/>
      <c r="Q83" s="22"/>
      <c r="R83" s="22"/>
      <c r="S83" s="178">
        <v>0.5</v>
      </c>
    </row>
    <row r="84" spans="1:19" ht="45" customHeight="1">
      <c r="A84" s="446"/>
      <c r="B84" s="446"/>
      <c r="C84" s="435"/>
      <c r="D84" s="153" t="s">
        <v>431</v>
      </c>
      <c r="E84" s="425"/>
      <c r="F84" s="428"/>
      <c r="G84" s="22"/>
      <c r="H84" s="22"/>
      <c r="I84" s="22"/>
      <c r="J84" s="22"/>
      <c r="K84" s="22"/>
      <c r="L84" s="22"/>
      <c r="M84" s="22"/>
      <c r="N84" s="158">
        <v>0.5</v>
      </c>
      <c r="O84" s="22"/>
      <c r="P84" s="22"/>
      <c r="Q84" s="22"/>
      <c r="R84" s="22"/>
      <c r="S84" s="178">
        <v>0.5</v>
      </c>
    </row>
    <row r="85" spans="1:19" ht="42.75" customHeight="1">
      <c r="A85" s="445">
        <v>54</v>
      </c>
      <c r="B85" s="445">
        <v>2024</v>
      </c>
      <c r="C85" s="436" t="s">
        <v>738</v>
      </c>
      <c r="D85" s="153" t="s">
        <v>433</v>
      </c>
      <c r="E85" s="423">
        <v>200</v>
      </c>
      <c r="F85" s="426" t="s">
        <v>706</v>
      </c>
      <c r="G85" s="22"/>
      <c r="H85" s="22"/>
      <c r="I85" s="22"/>
      <c r="J85" s="22"/>
      <c r="K85" s="22"/>
      <c r="L85" s="158">
        <v>0.33</v>
      </c>
      <c r="M85" s="22"/>
      <c r="N85" s="22"/>
      <c r="O85" s="22"/>
      <c r="P85" s="22"/>
      <c r="Q85" s="22"/>
      <c r="R85" s="22"/>
      <c r="S85" s="19"/>
    </row>
    <row r="86" spans="1:19" ht="42.75" customHeight="1">
      <c r="A86" s="447"/>
      <c r="B86" s="447"/>
      <c r="C86" s="437"/>
      <c r="D86" s="153" t="s">
        <v>434</v>
      </c>
      <c r="E86" s="424"/>
      <c r="F86" s="427"/>
      <c r="G86" s="22"/>
      <c r="H86" s="22"/>
      <c r="I86" s="22"/>
      <c r="J86" s="22"/>
      <c r="K86" s="22"/>
      <c r="L86" s="22"/>
      <c r="M86" s="22"/>
      <c r="N86" s="22"/>
      <c r="O86" s="158">
        <v>0.34</v>
      </c>
      <c r="P86" s="22"/>
      <c r="Q86" s="22"/>
      <c r="R86" s="22"/>
      <c r="S86" s="19"/>
    </row>
    <row r="87" spans="1:19" ht="42.75" customHeight="1">
      <c r="A87" s="446"/>
      <c r="B87" s="446"/>
      <c r="C87" s="438"/>
      <c r="D87" s="153" t="s">
        <v>435</v>
      </c>
      <c r="E87" s="425"/>
      <c r="F87" s="428"/>
      <c r="G87" s="22"/>
      <c r="H87" s="22"/>
      <c r="I87" s="22"/>
      <c r="J87" s="22"/>
      <c r="K87" s="22"/>
      <c r="L87" s="22"/>
      <c r="M87" s="22"/>
      <c r="N87" s="22"/>
      <c r="O87" s="22"/>
      <c r="P87" s="158">
        <v>0.33</v>
      </c>
      <c r="Q87" s="22"/>
      <c r="R87" s="22"/>
      <c r="S87" s="19"/>
    </row>
    <row r="88" spans="1:19" ht="37.5" customHeight="1">
      <c r="A88" s="445">
        <v>55</v>
      </c>
      <c r="B88" s="445">
        <v>2024</v>
      </c>
      <c r="C88" s="439" t="s">
        <v>249</v>
      </c>
      <c r="D88" s="153" t="s">
        <v>436</v>
      </c>
      <c r="E88" s="423">
        <v>100</v>
      </c>
      <c r="F88" s="426" t="s">
        <v>706</v>
      </c>
      <c r="G88" s="22"/>
      <c r="H88" s="22"/>
      <c r="I88" s="22"/>
      <c r="J88" s="22"/>
      <c r="K88" s="22"/>
      <c r="L88" s="158">
        <v>0.25</v>
      </c>
      <c r="M88" s="22"/>
      <c r="N88" s="22"/>
      <c r="O88" s="22"/>
      <c r="P88" s="22"/>
      <c r="Q88" s="22"/>
      <c r="R88" s="22"/>
      <c r="S88" s="19"/>
    </row>
    <row r="89" spans="1:19" ht="37.5" customHeight="1">
      <c r="A89" s="447"/>
      <c r="B89" s="447"/>
      <c r="C89" s="437"/>
      <c r="D89" s="153" t="s">
        <v>437</v>
      </c>
      <c r="E89" s="424"/>
      <c r="F89" s="427"/>
      <c r="G89" s="22"/>
      <c r="H89" s="22"/>
      <c r="I89" s="22"/>
      <c r="J89" s="22"/>
      <c r="K89" s="22"/>
      <c r="L89" s="22"/>
      <c r="M89" s="158">
        <v>0.25</v>
      </c>
      <c r="N89" s="22"/>
      <c r="O89" s="22"/>
      <c r="P89" s="22"/>
      <c r="Q89" s="22"/>
      <c r="R89" s="22"/>
      <c r="S89" s="19"/>
    </row>
    <row r="90" spans="1:19" ht="37.5" customHeight="1">
      <c r="A90" s="447"/>
      <c r="B90" s="447"/>
      <c r="C90" s="437"/>
      <c r="D90" s="153" t="s">
        <v>438</v>
      </c>
      <c r="E90" s="424"/>
      <c r="F90" s="427"/>
      <c r="G90" s="22"/>
      <c r="H90" s="22"/>
      <c r="I90" s="22"/>
      <c r="J90" s="22"/>
      <c r="K90" s="22"/>
      <c r="L90" s="22"/>
      <c r="M90" s="22"/>
      <c r="N90" s="158">
        <v>0.25</v>
      </c>
      <c r="O90" s="22"/>
      <c r="P90" s="22"/>
      <c r="Q90" s="22"/>
      <c r="R90" s="22"/>
      <c r="S90" s="19"/>
    </row>
    <row r="91" spans="1:19" ht="37.5" customHeight="1">
      <c r="A91" s="446"/>
      <c r="B91" s="446"/>
      <c r="C91" s="438"/>
      <c r="D91" s="153" t="s">
        <v>439</v>
      </c>
      <c r="E91" s="425"/>
      <c r="F91" s="428"/>
      <c r="G91" s="22"/>
      <c r="H91" s="22"/>
      <c r="I91" s="22"/>
      <c r="J91" s="22"/>
      <c r="K91" s="22"/>
      <c r="L91" s="22"/>
      <c r="M91" s="22"/>
      <c r="N91" s="22"/>
      <c r="O91" s="158">
        <v>0.25</v>
      </c>
      <c r="P91" s="22"/>
      <c r="Q91" s="22"/>
      <c r="R91" s="22"/>
      <c r="S91" s="19"/>
    </row>
    <row r="92" spans="1:19" ht="36">
      <c r="A92" s="445">
        <v>56</v>
      </c>
      <c r="B92" s="445">
        <v>2024</v>
      </c>
      <c r="C92" s="430" t="s">
        <v>250</v>
      </c>
      <c r="D92" s="153" t="s">
        <v>440</v>
      </c>
      <c r="E92" s="423">
        <v>40</v>
      </c>
      <c r="F92" s="426" t="s">
        <v>707</v>
      </c>
      <c r="G92" s="22"/>
      <c r="H92" s="22"/>
      <c r="I92" s="22"/>
      <c r="J92" s="22"/>
      <c r="K92" s="22"/>
      <c r="L92" s="158">
        <v>0.25</v>
      </c>
      <c r="M92" s="22"/>
      <c r="N92" s="22"/>
      <c r="O92" s="22"/>
      <c r="P92" s="22"/>
      <c r="Q92" s="22"/>
      <c r="R92" s="22"/>
      <c r="S92" s="19"/>
    </row>
    <row r="93" spans="1:19" ht="36">
      <c r="A93" s="447"/>
      <c r="B93" s="447"/>
      <c r="C93" s="431"/>
      <c r="D93" s="153" t="s">
        <v>441</v>
      </c>
      <c r="E93" s="424"/>
      <c r="F93" s="427"/>
      <c r="G93" s="22"/>
      <c r="H93" s="22"/>
      <c r="I93" s="22"/>
      <c r="J93" s="22"/>
      <c r="K93" s="22"/>
      <c r="L93" s="22"/>
      <c r="M93" s="158">
        <v>0.25</v>
      </c>
      <c r="N93" s="22"/>
      <c r="O93" s="22"/>
      <c r="P93" s="22"/>
      <c r="Q93" s="22"/>
      <c r="R93" s="22"/>
      <c r="S93" s="19"/>
    </row>
    <row r="94" spans="1:19" ht="36">
      <c r="A94" s="447"/>
      <c r="B94" s="447"/>
      <c r="C94" s="431"/>
      <c r="D94" s="153" t="s">
        <v>442</v>
      </c>
      <c r="E94" s="424"/>
      <c r="F94" s="427"/>
      <c r="G94" s="22"/>
      <c r="H94" s="22"/>
      <c r="I94" s="22"/>
      <c r="J94" s="22"/>
      <c r="K94" s="22"/>
      <c r="L94" s="22"/>
      <c r="M94" s="22"/>
      <c r="N94" s="158">
        <v>0.25</v>
      </c>
      <c r="O94" s="22"/>
      <c r="P94" s="22"/>
      <c r="Q94" s="22"/>
      <c r="R94" s="22"/>
      <c r="S94" s="19"/>
    </row>
    <row r="95" spans="1:19" ht="27">
      <c r="A95" s="446"/>
      <c r="B95" s="446"/>
      <c r="C95" s="432"/>
      <c r="D95" s="153" t="s">
        <v>443</v>
      </c>
      <c r="E95" s="425"/>
      <c r="F95" s="428"/>
      <c r="G95" s="22"/>
      <c r="H95" s="22"/>
      <c r="I95" s="22"/>
      <c r="J95" s="22"/>
      <c r="K95" s="22"/>
      <c r="L95" s="22"/>
      <c r="M95" s="22"/>
      <c r="N95" s="22"/>
      <c r="O95" s="158">
        <v>0.25</v>
      </c>
      <c r="P95" s="22"/>
      <c r="Q95" s="22"/>
      <c r="R95" s="22"/>
      <c r="S95" s="19"/>
    </row>
    <row r="96" spans="1:19" ht="36">
      <c r="A96" s="445">
        <v>75</v>
      </c>
      <c r="B96" s="445">
        <v>2024</v>
      </c>
      <c r="C96" s="430" t="s">
        <v>262</v>
      </c>
      <c r="D96" s="153" t="s">
        <v>463</v>
      </c>
      <c r="E96" s="423">
        <v>150</v>
      </c>
      <c r="F96" s="426" t="s">
        <v>703</v>
      </c>
      <c r="G96" s="22"/>
      <c r="H96" s="22"/>
      <c r="I96" s="22"/>
      <c r="J96" s="22"/>
      <c r="K96" s="22"/>
      <c r="L96" s="158">
        <v>0.25</v>
      </c>
      <c r="M96" s="22"/>
      <c r="N96" s="22"/>
      <c r="O96" s="22"/>
      <c r="P96" s="22"/>
      <c r="Q96" s="22"/>
      <c r="R96" s="22"/>
      <c r="S96" s="178">
        <v>0.25</v>
      </c>
    </row>
    <row r="97" spans="1:19" ht="54">
      <c r="A97" s="447"/>
      <c r="B97" s="447"/>
      <c r="C97" s="431"/>
      <c r="D97" s="153" t="s">
        <v>464</v>
      </c>
      <c r="E97" s="424"/>
      <c r="F97" s="427"/>
      <c r="G97" s="22"/>
      <c r="H97" s="22"/>
      <c r="I97" s="22"/>
      <c r="J97" s="22"/>
      <c r="K97" s="22"/>
      <c r="L97" s="158">
        <v>0.25</v>
      </c>
      <c r="M97" s="22"/>
      <c r="N97" s="22"/>
      <c r="O97" s="22"/>
      <c r="P97" s="22"/>
      <c r="Q97" s="22"/>
      <c r="R97" s="22"/>
      <c r="S97" s="178">
        <v>0.25</v>
      </c>
    </row>
    <row r="98" spans="1:19" ht="36">
      <c r="A98" s="446"/>
      <c r="B98" s="446"/>
      <c r="C98" s="432"/>
      <c r="D98" s="192" t="s">
        <v>465</v>
      </c>
      <c r="E98" s="425"/>
      <c r="F98" s="428"/>
      <c r="G98" s="22"/>
      <c r="H98" s="22"/>
      <c r="I98" s="22"/>
      <c r="J98" s="22"/>
      <c r="K98" s="22"/>
      <c r="L98" s="22"/>
      <c r="M98" s="22"/>
      <c r="N98" s="22"/>
      <c r="O98" s="22"/>
      <c r="P98" s="158">
        <v>0.5</v>
      </c>
      <c r="Q98" s="22"/>
      <c r="R98" s="22"/>
      <c r="S98" s="178">
        <v>0.5</v>
      </c>
    </row>
    <row r="99" spans="1:19" ht="36">
      <c r="A99" s="445">
        <v>77</v>
      </c>
      <c r="B99" s="445">
        <v>2024</v>
      </c>
      <c r="C99" s="430" t="s">
        <v>264</v>
      </c>
      <c r="D99" s="153" t="s">
        <v>730</v>
      </c>
      <c r="E99" s="423">
        <v>50</v>
      </c>
      <c r="F99" s="426" t="s">
        <v>708</v>
      </c>
      <c r="G99" s="22"/>
      <c r="H99" s="158">
        <v>0.33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78">
        <v>0.33</v>
      </c>
    </row>
    <row r="100" spans="1:19" ht="27">
      <c r="A100" s="447"/>
      <c r="B100" s="447"/>
      <c r="C100" s="431"/>
      <c r="D100" s="149" t="s">
        <v>355</v>
      </c>
      <c r="E100" s="424"/>
      <c r="F100" s="427"/>
      <c r="G100" s="22"/>
      <c r="H100" s="22"/>
      <c r="I100" s="158">
        <v>0.34</v>
      </c>
      <c r="J100" s="22"/>
      <c r="K100" s="22"/>
      <c r="L100" s="22"/>
      <c r="M100" s="22"/>
      <c r="N100" s="22"/>
      <c r="O100" s="22"/>
      <c r="P100" s="22"/>
      <c r="Q100" s="22"/>
      <c r="R100" s="22"/>
      <c r="S100" s="178">
        <v>0.34</v>
      </c>
    </row>
    <row r="101" spans="1:19" ht="27">
      <c r="A101" s="446"/>
      <c r="B101" s="446"/>
      <c r="C101" s="432"/>
      <c r="D101" s="149" t="s">
        <v>484</v>
      </c>
      <c r="E101" s="425"/>
      <c r="F101" s="428"/>
      <c r="G101" s="22"/>
      <c r="H101" s="22"/>
      <c r="I101" s="158">
        <v>0.33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178">
        <v>0.33</v>
      </c>
    </row>
    <row r="102" spans="1:19" ht="54">
      <c r="A102" s="445">
        <v>85</v>
      </c>
      <c r="B102" s="445">
        <v>2024</v>
      </c>
      <c r="C102" s="430" t="s">
        <v>334</v>
      </c>
      <c r="D102" s="153" t="s">
        <v>403</v>
      </c>
      <c r="E102" s="423">
        <v>1</v>
      </c>
      <c r="F102" s="426" t="s">
        <v>692</v>
      </c>
      <c r="G102" s="22"/>
      <c r="H102" s="22"/>
      <c r="I102" s="22"/>
      <c r="J102" s="158">
        <v>0.33</v>
      </c>
      <c r="K102" s="22"/>
      <c r="L102" s="22"/>
      <c r="M102" s="22"/>
      <c r="N102" s="22"/>
      <c r="O102" s="22"/>
      <c r="P102" s="22"/>
      <c r="Q102" s="22"/>
      <c r="R102" s="22"/>
      <c r="S102" s="178">
        <v>0.33</v>
      </c>
    </row>
    <row r="103" spans="1:19" ht="27">
      <c r="A103" s="447"/>
      <c r="B103" s="447"/>
      <c r="C103" s="431"/>
      <c r="D103" s="153" t="s">
        <v>404</v>
      </c>
      <c r="E103" s="424"/>
      <c r="F103" s="427"/>
      <c r="G103" s="22"/>
      <c r="H103" s="22"/>
      <c r="I103" s="22"/>
      <c r="J103" s="22"/>
      <c r="K103" s="158">
        <v>0.33</v>
      </c>
      <c r="L103" s="22"/>
      <c r="M103" s="22"/>
      <c r="N103" s="22"/>
      <c r="O103" s="22"/>
      <c r="P103" s="22"/>
      <c r="Q103" s="22"/>
      <c r="R103" s="22"/>
      <c r="S103" s="178">
        <v>0.33</v>
      </c>
    </row>
    <row r="104" spans="1:19" ht="36">
      <c r="A104" s="446"/>
      <c r="B104" s="446"/>
      <c r="C104" s="432"/>
      <c r="D104" s="153" t="s">
        <v>477</v>
      </c>
      <c r="E104" s="425"/>
      <c r="F104" s="428"/>
      <c r="G104" s="22"/>
      <c r="H104" s="22"/>
      <c r="I104" s="22"/>
      <c r="J104" s="22"/>
      <c r="K104" s="22"/>
      <c r="L104" s="158">
        <v>0.34</v>
      </c>
      <c r="M104" s="22"/>
      <c r="N104" s="22"/>
      <c r="O104" s="22"/>
      <c r="P104" s="22"/>
      <c r="Q104" s="22"/>
      <c r="R104" s="22"/>
      <c r="S104" s="178">
        <v>0.34</v>
      </c>
    </row>
    <row r="105" spans="1:19" ht="36">
      <c r="A105" s="445">
        <v>86</v>
      </c>
      <c r="B105" s="445">
        <v>2024</v>
      </c>
      <c r="C105" s="430" t="s">
        <v>265</v>
      </c>
      <c r="D105" s="153" t="s">
        <v>444</v>
      </c>
      <c r="E105" s="423">
        <v>8</v>
      </c>
      <c r="F105" s="426" t="s">
        <v>692</v>
      </c>
      <c r="G105" s="22"/>
      <c r="H105" s="22"/>
      <c r="I105" s="22"/>
      <c r="J105" s="22"/>
      <c r="K105" s="22"/>
      <c r="L105" s="22"/>
      <c r="M105" s="158">
        <v>0.25</v>
      </c>
      <c r="N105" s="22"/>
      <c r="O105" s="22"/>
      <c r="P105" s="22"/>
      <c r="Q105" s="22"/>
      <c r="R105" s="22"/>
      <c r="S105" s="178">
        <v>0.25</v>
      </c>
    </row>
    <row r="106" spans="1:19" ht="36">
      <c r="A106" s="447"/>
      <c r="B106" s="447"/>
      <c r="C106" s="431"/>
      <c r="D106" s="192" t="s">
        <v>445</v>
      </c>
      <c r="E106" s="424"/>
      <c r="F106" s="427"/>
      <c r="G106" s="22"/>
      <c r="H106" s="22"/>
      <c r="I106" s="22"/>
      <c r="J106" s="22"/>
      <c r="K106" s="22"/>
      <c r="L106" s="22"/>
      <c r="M106" s="22"/>
      <c r="N106" s="158">
        <v>0.25</v>
      </c>
      <c r="O106" s="22"/>
      <c r="P106" s="22"/>
      <c r="Q106" s="22"/>
      <c r="R106" s="22"/>
      <c r="S106" s="19"/>
    </row>
    <row r="107" spans="1:19" ht="36">
      <c r="A107" s="447"/>
      <c r="B107" s="447"/>
      <c r="C107" s="431"/>
      <c r="D107" s="192" t="s">
        <v>446</v>
      </c>
      <c r="E107" s="424"/>
      <c r="F107" s="427"/>
      <c r="G107" s="22"/>
      <c r="H107" s="22"/>
      <c r="I107" s="22"/>
      <c r="J107" s="22"/>
      <c r="K107" s="22"/>
      <c r="L107" s="22"/>
      <c r="M107" s="22"/>
      <c r="N107" s="22"/>
      <c r="O107" s="158"/>
      <c r="P107" s="158">
        <v>0.25</v>
      </c>
      <c r="Q107" s="22"/>
      <c r="R107" s="22"/>
      <c r="S107" s="19"/>
    </row>
    <row r="108" spans="1:19" ht="27">
      <c r="A108" s="447"/>
      <c r="B108" s="447"/>
      <c r="C108" s="431"/>
      <c r="D108" s="192" t="s">
        <v>447</v>
      </c>
      <c r="E108" s="424"/>
      <c r="F108" s="427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158">
        <v>0.25</v>
      </c>
      <c r="R108" s="22"/>
      <c r="S108" s="19"/>
    </row>
    <row r="109" spans="1:19" ht="36">
      <c r="A109" s="445">
        <v>87</v>
      </c>
      <c r="B109" s="445">
        <v>2024</v>
      </c>
      <c r="C109" s="430" t="s">
        <v>266</v>
      </c>
      <c r="D109" s="153" t="s">
        <v>405</v>
      </c>
      <c r="E109" s="423">
        <v>2</v>
      </c>
      <c r="F109" s="426" t="s">
        <v>709</v>
      </c>
      <c r="G109" s="22"/>
      <c r="H109" s="22"/>
      <c r="I109" s="22"/>
      <c r="J109" s="158">
        <v>0.33</v>
      </c>
      <c r="K109" s="22"/>
      <c r="L109" s="22"/>
      <c r="M109" s="22"/>
      <c r="N109" s="22"/>
      <c r="O109" s="22"/>
      <c r="P109" s="22"/>
      <c r="Q109" s="22"/>
      <c r="R109" s="22"/>
      <c r="S109" s="178">
        <v>0.33</v>
      </c>
    </row>
    <row r="110" spans="1:19" ht="27">
      <c r="A110" s="447"/>
      <c r="B110" s="447"/>
      <c r="C110" s="431"/>
      <c r="D110" s="153" t="s">
        <v>406</v>
      </c>
      <c r="E110" s="424"/>
      <c r="F110" s="427"/>
      <c r="G110" s="22"/>
      <c r="H110" s="22"/>
      <c r="I110" s="22"/>
      <c r="J110" s="22"/>
      <c r="K110" s="158">
        <v>0.33</v>
      </c>
      <c r="L110" s="22"/>
      <c r="M110" s="22"/>
      <c r="N110" s="22"/>
      <c r="O110" s="22"/>
      <c r="P110" s="22"/>
      <c r="Q110" s="22"/>
      <c r="R110" s="22"/>
      <c r="S110" s="178">
        <v>0.33</v>
      </c>
    </row>
    <row r="111" spans="1:19" ht="36">
      <c r="A111" s="446"/>
      <c r="B111" s="446"/>
      <c r="C111" s="432"/>
      <c r="D111" s="153" t="s">
        <v>407</v>
      </c>
      <c r="E111" s="425"/>
      <c r="F111" s="428"/>
      <c r="G111" s="22"/>
      <c r="H111" s="22"/>
      <c r="I111" s="22"/>
      <c r="J111" s="22"/>
      <c r="K111" s="22"/>
      <c r="L111" s="158">
        <v>0.34</v>
      </c>
      <c r="M111" s="22"/>
      <c r="N111" s="22"/>
      <c r="O111" s="22"/>
      <c r="P111" s="22"/>
      <c r="Q111" s="22"/>
      <c r="R111" s="22"/>
      <c r="S111" s="178">
        <v>0.34</v>
      </c>
    </row>
    <row r="112" spans="1:19" ht="36">
      <c r="A112" s="445">
        <v>88</v>
      </c>
      <c r="B112" s="445">
        <v>2024</v>
      </c>
      <c r="C112" s="430" t="s">
        <v>318</v>
      </c>
      <c r="D112" s="153" t="s">
        <v>479</v>
      </c>
      <c r="E112" s="423">
        <v>2</v>
      </c>
      <c r="F112" s="426" t="s">
        <v>710</v>
      </c>
      <c r="G112" s="22"/>
      <c r="H112" s="158">
        <v>0.33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178">
        <v>0.33</v>
      </c>
    </row>
    <row r="113" spans="1:19" ht="27">
      <c r="A113" s="447"/>
      <c r="B113" s="447"/>
      <c r="C113" s="431"/>
      <c r="D113" s="149" t="s">
        <v>476</v>
      </c>
      <c r="E113" s="424"/>
      <c r="F113" s="427"/>
      <c r="G113" s="22"/>
      <c r="H113" s="158">
        <v>0.33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178">
        <v>0.33</v>
      </c>
    </row>
    <row r="114" spans="1:19" ht="36">
      <c r="A114" s="446"/>
      <c r="B114" s="446"/>
      <c r="C114" s="432"/>
      <c r="D114" s="153" t="s">
        <v>478</v>
      </c>
      <c r="E114" s="425"/>
      <c r="F114" s="428"/>
      <c r="G114" s="22"/>
      <c r="H114" s="22"/>
      <c r="I114" s="22"/>
      <c r="J114" s="22"/>
      <c r="K114" s="22"/>
      <c r="L114" s="158">
        <v>0.34</v>
      </c>
      <c r="M114" s="22"/>
      <c r="N114" s="22"/>
      <c r="O114" s="22"/>
      <c r="P114" s="22"/>
      <c r="Q114" s="22"/>
      <c r="R114" s="22"/>
      <c r="S114" s="178">
        <v>0.34</v>
      </c>
    </row>
    <row r="115" spans="1:19" ht="59.25" customHeight="1">
      <c r="A115" s="182">
        <v>102</v>
      </c>
      <c r="B115" s="182">
        <v>2024</v>
      </c>
      <c r="C115" s="181" t="s">
        <v>270</v>
      </c>
      <c r="D115" s="149" t="s">
        <v>356</v>
      </c>
      <c r="E115" s="179">
        <v>10</v>
      </c>
      <c r="F115" s="180" t="s">
        <v>711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58">
        <v>1</v>
      </c>
      <c r="R115" s="22"/>
      <c r="S115" s="19"/>
    </row>
    <row r="116" spans="1:19" ht="61.5" customHeight="1">
      <c r="A116" s="445">
        <v>105</v>
      </c>
      <c r="B116" s="445">
        <v>2024</v>
      </c>
      <c r="C116" s="436" t="s">
        <v>408</v>
      </c>
      <c r="D116" s="153" t="s">
        <v>466</v>
      </c>
      <c r="E116" s="423">
        <v>8</v>
      </c>
      <c r="F116" s="426" t="s">
        <v>712</v>
      </c>
      <c r="G116" s="22"/>
      <c r="H116" s="22"/>
      <c r="I116" s="158">
        <v>0.5</v>
      </c>
      <c r="J116" s="22"/>
      <c r="K116" s="22"/>
      <c r="L116" s="158"/>
      <c r="M116" s="22"/>
      <c r="N116" s="22"/>
      <c r="O116" s="22"/>
      <c r="P116" s="22"/>
      <c r="Q116" s="22"/>
      <c r="R116" s="22"/>
      <c r="S116" s="178">
        <v>0.5</v>
      </c>
    </row>
    <row r="117" spans="1:19" ht="61.5" customHeight="1">
      <c r="A117" s="446"/>
      <c r="B117" s="446"/>
      <c r="C117" s="438"/>
      <c r="D117" s="153" t="s">
        <v>467</v>
      </c>
      <c r="E117" s="425"/>
      <c r="F117" s="428"/>
      <c r="G117" s="22"/>
      <c r="H117" s="22"/>
      <c r="I117" s="22"/>
      <c r="J117" s="22"/>
      <c r="K117" s="22"/>
      <c r="L117" s="158">
        <v>0.5</v>
      </c>
      <c r="M117" s="22"/>
      <c r="N117" s="22"/>
      <c r="O117" s="22"/>
      <c r="P117" s="22"/>
      <c r="Q117" s="22"/>
      <c r="R117" s="22"/>
      <c r="S117" s="178">
        <v>0.5</v>
      </c>
    </row>
    <row r="118" spans="1:19" ht="36">
      <c r="A118" s="445">
        <v>109</v>
      </c>
      <c r="B118" s="445">
        <v>2024</v>
      </c>
      <c r="C118" s="430" t="s">
        <v>273</v>
      </c>
      <c r="D118" s="153" t="s">
        <v>485</v>
      </c>
      <c r="E118" s="423">
        <v>25</v>
      </c>
      <c r="F118" s="426" t="s">
        <v>713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158">
        <v>0.33</v>
      </c>
      <c r="Q118" s="22"/>
      <c r="R118" s="22"/>
      <c r="S118" s="19"/>
    </row>
    <row r="119" spans="1:19" ht="27">
      <c r="A119" s="447"/>
      <c r="B119" s="447"/>
      <c r="C119" s="431"/>
      <c r="D119" s="149" t="s">
        <v>355</v>
      </c>
      <c r="E119" s="424"/>
      <c r="F119" s="427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158">
        <v>0.34</v>
      </c>
      <c r="R119" s="22"/>
      <c r="S119" s="19"/>
    </row>
    <row r="120" spans="1:19" ht="27">
      <c r="A120" s="446"/>
      <c r="B120" s="446"/>
      <c r="C120" s="432"/>
      <c r="D120" s="149" t="s">
        <v>484</v>
      </c>
      <c r="E120" s="425"/>
      <c r="F120" s="428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158">
        <v>0.33</v>
      </c>
      <c r="R120" s="22"/>
      <c r="S120" s="19"/>
    </row>
    <row r="121" spans="1:19" ht="36">
      <c r="A121" s="445">
        <v>111</v>
      </c>
      <c r="B121" s="445">
        <v>2024</v>
      </c>
      <c r="C121" s="430" t="s">
        <v>275</v>
      </c>
      <c r="D121" s="153" t="s">
        <v>485</v>
      </c>
      <c r="E121" s="423">
        <v>60</v>
      </c>
      <c r="F121" s="426" t="s">
        <v>714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158">
        <v>0.33</v>
      </c>
      <c r="Q121" s="22"/>
      <c r="R121" s="22"/>
      <c r="S121" s="19"/>
    </row>
    <row r="122" spans="1:19" ht="27">
      <c r="A122" s="447"/>
      <c r="B122" s="447"/>
      <c r="C122" s="431"/>
      <c r="D122" s="149" t="s">
        <v>355</v>
      </c>
      <c r="E122" s="424"/>
      <c r="F122" s="427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158">
        <v>0.34</v>
      </c>
      <c r="R122" s="22"/>
      <c r="S122" s="19"/>
    </row>
    <row r="123" spans="1:19" ht="27">
      <c r="A123" s="446"/>
      <c r="B123" s="446"/>
      <c r="C123" s="432"/>
      <c r="D123" s="149" t="s">
        <v>484</v>
      </c>
      <c r="E123" s="425"/>
      <c r="F123" s="428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158">
        <v>0.33</v>
      </c>
      <c r="R123" s="22"/>
      <c r="S123" s="19"/>
    </row>
    <row r="124" spans="1:19" ht="36">
      <c r="A124" s="445">
        <v>112</v>
      </c>
      <c r="B124" s="445">
        <v>2024</v>
      </c>
      <c r="C124" s="430" t="s">
        <v>116</v>
      </c>
      <c r="D124" s="153" t="s">
        <v>485</v>
      </c>
      <c r="E124" s="423">
        <v>20</v>
      </c>
      <c r="F124" s="426" t="s">
        <v>708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158">
        <v>0.33</v>
      </c>
      <c r="Q124" s="22"/>
      <c r="R124" s="22"/>
      <c r="S124" s="19"/>
    </row>
    <row r="125" spans="1:19" ht="27">
      <c r="A125" s="447"/>
      <c r="B125" s="447"/>
      <c r="C125" s="431"/>
      <c r="D125" s="149" t="s">
        <v>355</v>
      </c>
      <c r="E125" s="424"/>
      <c r="F125" s="427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158">
        <v>0.34</v>
      </c>
      <c r="R125" s="22"/>
      <c r="S125" s="19"/>
    </row>
    <row r="126" spans="1:19" ht="27">
      <c r="A126" s="446"/>
      <c r="B126" s="446"/>
      <c r="C126" s="432"/>
      <c r="D126" s="149" t="s">
        <v>484</v>
      </c>
      <c r="E126" s="425"/>
      <c r="F126" s="428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158">
        <v>0.33</v>
      </c>
      <c r="R126" s="22"/>
      <c r="S126" s="19"/>
    </row>
    <row r="127" spans="1:19" ht="36">
      <c r="A127" s="445">
        <v>113</v>
      </c>
      <c r="B127" s="445">
        <v>2024</v>
      </c>
      <c r="C127" s="430" t="s">
        <v>277</v>
      </c>
      <c r="D127" s="153" t="s">
        <v>486</v>
      </c>
      <c r="E127" s="423">
        <v>25</v>
      </c>
      <c r="F127" s="426" t="s">
        <v>708</v>
      </c>
      <c r="G127" s="22"/>
      <c r="H127" s="158">
        <v>0.33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178">
        <v>0.33</v>
      </c>
    </row>
    <row r="128" spans="1:19" ht="27">
      <c r="A128" s="447"/>
      <c r="B128" s="447"/>
      <c r="C128" s="431"/>
      <c r="D128" s="149" t="s">
        <v>355</v>
      </c>
      <c r="E128" s="424"/>
      <c r="F128" s="427"/>
      <c r="G128" s="22"/>
      <c r="H128" s="22"/>
      <c r="I128" s="158">
        <v>0.34</v>
      </c>
      <c r="J128" s="22"/>
      <c r="K128" s="22"/>
      <c r="L128" s="22"/>
      <c r="M128" s="22"/>
      <c r="N128" s="22"/>
      <c r="O128" s="22"/>
      <c r="P128" s="22"/>
      <c r="Q128" s="22"/>
      <c r="R128" s="22"/>
      <c r="S128" s="178">
        <v>0.34</v>
      </c>
    </row>
    <row r="129" spans="1:19" ht="27">
      <c r="A129" s="446"/>
      <c r="B129" s="446"/>
      <c r="C129" s="432"/>
      <c r="D129" s="149" t="s">
        <v>484</v>
      </c>
      <c r="E129" s="425"/>
      <c r="F129" s="428"/>
      <c r="G129" s="22"/>
      <c r="H129" s="22"/>
      <c r="I129" s="158">
        <v>0.33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178">
        <v>0.33</v>
      </c>
    </row>
    <row r="130" spans="1:19" ht="36">
      <c r="A130" s="445">
        <v>114</v>
      </c>
      <c r="B130" s="445">
        <v>2024</v>
      </c>
      <c r="C130" s="430" t="s">
        <v>114</v>
      </c>
      <c r="D130" s="153" t="s">
        <v>486</v>
      </c>
      <c r="E130" s="423">
        <v>25</v>
      </c>
      <c r="F130" s="426" t="s">
        <v>708</v>
      </c>
      <c r="G130" s="22"/>
      <c r="H130" s="22"/>
      <c r="I130" s="22"/>
      <c r="J130" s="158">
        <v>0.33</v>
      </c>
      <c r="K130" s="22"/>
      <c r="L130" s="22"/>
      <c r="M130" s="22"/>
      <c r="N130" s="22"/>
      <c r="O130" s="22"/>
      <c r="P130" s="22"/>
      <c r="Q130" s="22"/>
      <c r="R130" s="22"/>
      <c r="S130" s="178">
        <v>0.33</v>
      </c>
    </row>
    <row r="131" spans="1:19" ht="27">
      <c r="A131" s="447"/>
      <c r="B131" s="447"/>
      <c r="C131" s="431"/>
      <c r="D131" s="149" t="s">
        <v>355</v>
      </c>
      <c r="E131" s="424"/>
      <c r="F131" s="427"/>
      <c r="G131" s="22"/>
      <c r="H131" s="22"/>
      <c r="I131" s="22"/>
      <c r="J131" s="22"/>
      <c r="K131" s="158">
        <v>0.34</v>
      </c>
      <c r="L131" s="22"/>
      <c r="M131" s="22"/>
      <c r="N131" s="22"/>
      <c r="O131" s="22"/>
      <c r="P131" s="22"/>
      <c r="Q131" s="22"/>
      <c r="R131" s="22"/>
      <c r="S131" s="178">
        <v>0.34</v>
      </c>
    </row>
    <row r="132" spans="1:19" ht="27">
      <c r="A132" s="446"/>
      <c r="B132" s="446"/>
      <c r="C132" s="432"/>
      <c r="D132" s="149" t="s">
        <v>484</v>
      </c>
      <c r="E132" s="425"/>
      <c r="F132" s="428"/>
      <c r="G132" s="22"/>
      <c r="H132" s="22"/>
      <c r="I132" s="22"/>
      <c r="J132" s="22"/>
      <c r="K132" s="158">
        <v>0.33</v>
      </c>
      <c r="L132" s="22"/>
      <c r="M132" s="22"/>
      <c r="N132" s="22"/>
      <c r="O132" s="22"/>
      <c r="P132" s="22"/>
      <c r="Q132" s="22"/>
      <c r="R132" s="22"/>
      <c r="S132" s="178">
        <v>0.33</v>
      </c>
    </row>
    <row r="133" spans="1:19" ht="27">
      <c r="A133" s="445">
        <v>115</v>
      </c>
      <c r="B133" s="445">
        <v>2024</v>
      </c>
      <c r="C133" s="430" t="s">
        <v>278</v>
      </c>
      <c r="D133" s="153" t="s">
        <v>448</v>
      </c>
      <c r="E133" s="423">
        <v>10</v>
      </c>
      <c r="F133" s="426" t="s">
        <v>715</v>
      </c>
      <c r="G133" s="22"/>
      <c r="H133" s="22"/>
      <c r="I133" s="22"/>
      <c r="J133" s="22"/>
      <c r="K133" s="22"/>
      <c r="L133" s="22"/>
      <c r="M133" s="158">
        <v>0.25</v>
      </c>
      <c r="N133" s="22"/>
      <c r="O133" s="22"/>
      <c r="P133" s="22"/>
      <c r="Q133" s="22"/>
      <c r="R133" s="22"/>
      <c r="S133" s="178">
        <v>0.25</v>
      </c>
    </row>
    <row r="134" spans="1:19" ht="36">
      <c r="A134" s="447"/>
      <c r="B134" s="447"/>
      <c r="C134" s="431"/>
      <c r="D134" s="153" t="s">
        <v>449</v>
      </c>
      <c r="E134" s="424"/>
      <c r="F134" s="427"/>
      <c r="G134" s="22"/>
      <c r="H134" s="22"/>
      <c r="I134" s="22"/>
      <c r="J134" s="22"/>
      <c r="K134" s="22"/>
      <c r="L134" s="22"/>
      <c r="M134" s="22"/>
      <c r="N134" s="158">
        <v>0.25</v>
      </c>
      <c r="O134" s="22"/>
      <c r="P134" s="22"/>
      <c r="Q134" s="22"/>
      <c r="R134" s="22"/>
      <c r="S134" s="178">
        <v>0.25</v>
      </c>
    </row>
    <row r="135" spans="1:19" ht="27">
      <c r="A135" s="447"/>
      <c r="B135" s="447"/>
      <c r="C135" s="431"/>
      <c r="D135" s="153" t="s">
        <v>450</v>
      </c>
      <c r="E135" s="424"/>
      <c r="F135" s="427"/>
      <c r="G135" s="22"/>
      <c r="H135" s="22"/>
      <c r="I135" s="22"/>
      <c r="J135" s="22"/>
      <c r="K135" s="22"/>
      <c r="L135" s="22"/>
      <c r="M135" s="22"/>
      <c r="N135" s="22"/>
      <c r="O135" s="158">
        <v>0.25</v>
      </c>
      <c r="P135" s="22"/>
      <c r="Q135" s="22"/>
      <c r="R135" s="22"/>
      <c r="S135" s="178">
        <v>0.25</v>
      </c>
    </row>
    <row r="136" spans="1:19" ht="27">
      <c r="A136" s="446"/>
      <c r="B136" s="446"/>
      <c r="C136" s="432"/>
      <c r="D136" s="153" t="s">
        <v>451</v>
      </c>
      <c r="E136" s="425"/>
      <c r="F136" s="428"/>
      <c r="G136" s="22"/>
      <c r="H136" s="22"/>
      <c r="I136" s="22"/>
      <c r="J136" s="22"/>
      <c r="K136" s="22"/>
      <c r="L136" s="22"/>
      <c r="M136" s="22"/>
      <c r="N136" s="22"/>
      <c r="O136" s="158">
        <v>0.25</v>
      </c>
      <c r="P136" s="22"/>
      <c r="Q136" s="22"/>
      <c r="R136" s="22"/>
      <c r="S136" s="178">
        <v>0.25</v>
      </c>
    </row>
    <row r="137" spans="1:19" ht="27">
      <c r="A137" s="445">
        <v>116</v>
      </c>
      <c r="B137" s="445">
        <v>2024</v>
      </c>
      <c r="C137" s="433" t="s">
        <v>279</v>
      </c>
      <c r="D137" s="153" t="s">
        <v>454</v>
      </c>
      <c r="E137" s="423">
        <v>20</v>
      </c>
      <c r="F137" s="426" t="s">
        <v>716</v>
      </c>
      <c r="G137" s="22"/>
      <c r="H137" s="22"/>
      <c r="I137" s="22"/>
      <c r="J137" s="158">
        <v>0.25</v>
      </c>
      <c r="K137" s="22"/>
      <c r="L137" s="22"/>
      <c r="M137" s="22"/>
      <c r="N137" s="22"/>
      <c r="O137" s="22"/>
      <c r="P137" s="22"/>
      <c r="Q137" s="22"/>
      <c r="R137" s="22"/>
      <c r="S137" s="19"/>
    </row>
    <row r="138" spans="1:19" ht="36">
      <c r="A138" s="447"/>
      <c r="B138" s="447"/>
      <c r="C138" s="431"/>
      <c r="D138" s="153" t="s">
        <v>452</v>
      </c>
      <c r="E138" s="424"/>
      <c r="F138" s="427"/>
      <c r="G138" s="22"/>
      <c r="H138" s="22"/>
      <c r="I138" s="22"/>
      <c r="J138" s="22"/>
      <c r="K138" s="158">
        <v>0.25</v>
      </c>
      <c r="L138" s="22"/>
      <c r="M138" s="22"/>
      <c r="N138" s="22"/>
      <c r="O138" s="22"/>
      <c r="P138" s="22"/>
      <c r="Q138" s="22"/>
      <c r="R138" s="22"/>
      <c r="S138" s="19"/>
    </row>
    <row r="139" spans="1:19" ht="27">
      <c r="A139" s="447"/>
      <c r="B139" s="447"/>
      <c r="C139" s="431"/>
      <c r="D139" s="153" t="s">
        <v>450</v>
      </c>
      <c r="E139" s="424"/>
      <c r="F139" s="427"/>
      <c r="G139" s="22"/>
      <c r="H139" s="22"/>
      <c r="I139" s="22"/>
      <c r="J139" s="22"/>
      <c r="K139" s="22"/>
      <c r="L139" s="158">
        <v>0.25</v>
      </c>
      <c r="M139" s="22"/>
      <c r="N139" s="22"/>
      <c r="O139" s="22"/>
      <c r="P139" s="22"/>
      <c r="Q139" s="22"/>
      <c r="R139" s="22"/>
      <c r="S139" s="19"/>
    </row>
    <row r="140" spans="1:19" ht="27">
      <c r="A140" s="446"/>
      <c r="B140" s="446"/>
      <c r="C140" s="432"/>
      <c r="D140" s="153" t="s">
        <v>453</v>
      </c>
      <c r="E140" s="425"/>
      <c r="F140" s="428"/>
      <c r="G140" s="22"/>
      <c r="H140" s="22"/>
      <c r="I140" s="22"/>
      <c r="J140" s="22"/>
      <c r="K140" s="22"/>
      <c r="L140" s="158">
        <v>0.25</v>
      </c>
      <c r="M140" s="22"/>
      <c r="N140" s="22"/>
      <c r="O140" s="22"/>
      <c r="P140" s="22"/>
      <c r="Q140" s="22"/>
      <c r="R140" s="22"/>
      <c r="S140" s="19"/>
    </row>
    <row r="141" spans="1:19" s="156" customFormat="1" ht="27">
      <c r="A141" s="445">
        <v>117</v>
      </c>
      <c r="B141" s="445">
        <v>2024</v>
      </c>
      <c r="C141" s="448" t="s">
        <v>470</v>
      </c>
      <c r="D141" s="154"/>
      <c r="E141" s="423">
        <v>15</v>
      </c>
      <c r="F141" s="426" t="s">
        <v>706</v>
      </c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9"/>
    </row>
    <row r="142" spans="1:19" s="156" customFormat="1" ht="27">
      <c r="A142" s="447"/>
      <c r="B142" s="447"/>
      <c r="C142" s="449"/>
      <c r="D142" s="154"/>
      <c r="E142" s="424"/>
      <c r="F142" s="427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9"/>
    </row>
    <row r="143" spans="1:19" s="156" customFormat="1" ht="27">
      <c r="A143" s="447"/>
      <c r="B143" s="447"/>
      <c r="C143" s="449"/>
      <c r="D143" s="154"/>
      <c r="E143" s="424"/>
      <c r="F143" s="427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9"/>
    </row>
    <row r="144" spans="1:19" s="156" customFormat="1" ht="27">
      <c r="A144" s="446"/>
      <c r="B144" s="446"/>
      <c r="C144" s="450"/>
      <c r="D144" s="154"/>
      <c r="E144" s="425"/>
      <c r="F144" s="428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9"/>
    </row>
    <row r="145" spans="1:19" ht="27">
      <c r="A145" s="445">
        <v>118</v>
      </c>
      <c r="B145" s="445">
        <v>2024</v>
      </c>
      <c r="C145" s="430" t="s">
        <v>280</v>
      </c>
      <c r="D145" s="193" t="s">
        <v>409</v>
      </c>
      <c r="E145" s="423">
        <v>60</v>
      </c>
      <c r="F145" s="426" t="s">
        <v>692</v>
      </c>
      <c r="G145" s="22"/>
      <c r="H145" s="22"/>
      <c r="I145" s="22"/>
      <c r="J145" s="158">
        <v>0.33</v>
      </c>
      <c r="K145" s="22"/>
      <c r="L145" s="22"/>
      <c r="M145" s="22"/>
      <c r="N145" s="22"/>
      <c r="O145" s="22"/>
      <c r="P145" s="22"/>
      <c r="Q145" s="22"/>
      <c r="R145" s="22"/>
      <c r="S145" s="19"/>
    </row>
    <row r="146" spans="1:19" ht="27">
      <c r="A146" s="447"/>
      <c r="B146" s="447"/>
      <c r="C146" s="431"/>
      <c r="D146" s="193" t="s">
        <v>410</v>
      </c>
      <c r="E146" s="424"/>
      <c r="F146" s="427"/>
      <c r="G146" s="22"/>
      <c r="H146" s="22"/>
      <c r="I146" s="22"/>
      <c r="J146" s="22"/>
      <c r="K146" s="158">
        <v>0.33</v>
      </c>
      <c r="L146" s="22"/>
      <c r="M146" s="22"/>
      <c r="N146" s="22"/>
      <c r="O146" s="22"/>
      <c r="P146" s="22"/>
      <c r="Q146" s="22"/>
      <c r="R146" s="22"/>
      <c r="S146" s="19"/>
    </row>
    <row r="147" spans="1:19" ht="36">
      <c r="A147" s="446"/>
      <c r="B147" s="446"/>
      <c r="C147" s="432"/>
      <c r="D147" s="193" t="s">
        <v>411</v>
      </c>
      <c r="E147" s="425"/>
      <c r="F147" s="428"/>
      <c r="G147" s="22"/>
      <c r="H147" s="22"/>
      <c r="I147" s="22"/>
      <c r="J147" s="22"/>
      <c r="K147" s="22"/>
      <c r="L147" s="158">
        <v>0.34</v>
      </c>
      <c r="M147" s="22"/>
      <c r="N147" s="22"/>
      <c r="O147" s="22"/>
      <c r="P147" s="22"/>
      <c r="Q147" s="22"/>
      <c r="R147" s="22"/>
      <c r="S147" s="19"/>
    </row>
    <row r="148" spans="1:19" ht="27">
      <c r="A148" s="445">
        <v>124</v>
      </c>
      <c r="B148" s="445">
        <v>2024</v>
      </c>
      <c r="C148" s="430" t="s">
        <v>281</v>
      </c>
      <c r="D148" s="153" t="s">
        <v>412</v>
      </c>
      <c r="E148" s="423">
        <v>50</v>
      </c>
      <c r="F148" s="426" t="s">
        <v>692</v>
      </c>
      <c r="G148" s="22"/>
      <c r="H148" s="22"/>
      <c r="I148" s="22"/>
      <c r="J148" s="22"/>
      <c r="K148" s="22"/>
      <c r="L148" s="22"/>
      <c r="M148" s="22"/>
      <c r="N148" s="22"/>
      <c r="O148" s="158">
        <v>0.33</v>
      </c>
      <c r="P148" s="22"/>
      <c r="Q148" s="22"/>
      <c r="R148" s="22"/>
      <c r="S148" s="178">
        <v>0.33</v>
      </c>
    </row>
    <row r="149" spans="1:19" ht="36">
      <c r="A149" s="447"/>
      <c r="B149" s="447"/>
      <c r="C149" s="431"/>
      <c r="D149" s="153" t="s">
        <v>413</v>
      </c>
      <c r="E149" s="424"/>
      <c r="F149" s="427"/>
      <c r="G149" s="22"/>
      <c r="H149" s="22"/>
      <c r="I149" s="22"/>
      <c r="J149" s="22"/>
      <c r="K149" s="22"/>
      <c r="L149" s="22"/>
      <c r="M149" s="22"/>
      <c r="N149" s="22"/>
      <c r="O149" s="158">
        <v>0.33</v>
      </c>
      <c r="P149" s="22"/>
      <c r="Q149" s="22"/>
      <c r="R149" s="22"/>
      <c r="S149" s="178">
        <v>0.33</v>
      </c>
    </row>
    <row r="150" spans="1:19" ht="36">
      <c r="A150" s="446"/>
      <c r="B150" s="446"/>
      <c r="C150" s="432"/>
      <c r="D150" s="153" t="s">
        <v>414</v>
      </c>
      <c r="E150" s="425"/>
      <c r="F150" s="428"/>
      <c r="G150" s="22"/>
      <c r="H150" s="22"/>
      <c r="I150" s="22"/>
      <c r="J150" s="22"/>
      <c r="K150" s="22"/>
      <c r="L150" s="22"/>
      <c r="M150" s="22"/>
      <c r="N150" s="22"/>
      <c r="O150" s="22"/>
      <c r="P150" s="158">
        <v>0.34</v>
      </c>
      <c r="Q150" s="22"/>
      <c r="R150" s="22"/>
      <c r="S150" s="178">
        <v>0.34</v>
      </c>
    </row>
    <row r="151" spans="1:19" ht="72" customHeight="1">
      <c r="A151" s="445">
        <v>125</v>
      </c>
      <c r="B151" s="445">
        <v>2024</v>
      </c>
      <c r="C151" s="443" t="s">
        <v>325</v>
      </c>
      <c r="D151" s="153" t="s">
        <v>468</v>
      </c>
      <c r="E151" s="423">
        <v>20</v>
      </c>
      <c r="F151" s="426" t="s">
        <v>717</v>
      </c>
      <c r="G151" s="22"/>
      <c r="H151" s="22"/>
      <c r="I151" s="22"/>
      <c r="J151" s="22"/>
      <c r="K151" s="22"/>
      <c r="L151" s="22"/>
      <c r="M151" s="22"/>
      <c r="N151" s="22"/>
      <c r="O151" s="158"/>
      <c r="P151" s="22"/>
      <c r="Q151" s="22"/>
      <c r="R151" s="158">
        <v>0.5</v>
      </c>
      <c r="S151" s="178">
        <v>0.5</v>
      </c>
    </row>
    <row r="152" spans="1:19" ht="72" customHeight="1">
      <c r="A152" s="446"/>
      <c r="B152" s="446"/>
      <c r="C152" s="444"/>
      <c r="D152" s="153" t="s">
        <v>469</v>
      </c>
      <c r="E152" s="425"/>
      <c r="F152" s="428"/>
      <c r="G152" s="22"/>
      <c r="H152" s="22"/>
      <c r="I152" s="22"/>
      <c r="J152" s="22"/>
      <c r="K152" s="22"/>
      <c r="L152" s="22"/>
      <c r="M152" s="22"/>
      <c r="N152" s="22"/>
      <c r="O152" s="158" t="s">
        <v>682</v>
      </c>
      <c r="P152" s="22"/>
      <c r="Q152" s="22"/>
      <c r="R152" s="158">
        <v>0.5</v>
      </c>
      <c r="S152" s="178">
        <v>0.5</v>
      </c>
    </row>
    <row r="153" spans="1:19" ht="36">
      <c r="A153" s="445">
        <v>158</v>
      </c>
      <c r="B153" s="445">
        <v>2024</v>
      </c>
      <c r="C153" s="430" t="s">
        <v>214</v>
      </c>
      <c r="D153" s="153" t="s">
        <v>487</v>
      </c>
      <c r="E153" s="429">
        <v>0.9</v>
      </c>
      <c r="F153" s="426" t="s">
        <v>711</v>
      </c>
      <c r="G153" s="22"/>
      <c r="H153" s="158">
        <v>0.5</v>
      </c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178">
        <v>0.5</v>
      </c>
    </row>
    <row r="154" spans="1:19" ht="27">
      <c r="A154" s="446"/>
      <c r="B154" s="446"/>
      <c r="C154" s="432"/>
      <c r="D154" s="149" t="s">
        <v>488</v>
      </c>
      <c r="E154" s="425"/>
      <c r="F154" s="428"/>
      <c r="G154" s="22"/>
      <c r="H154" s="158">
        <v>0.5</v>
      </c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178">
        <v>0.5</v>
      </c>
    </row>
  </sheetData>
  <mergeCells count="243">
    <mergeCell ref="A28:A30"/>
    <mergeCell ref="B28:B30"/>
    <mergeCell ref="A53:A56"/>
    <mergeCell ref="A10:A12"/>
    <mergeCell ref="B10:B12"/>
    <mergeCell ref="C10:C12"/>
    <mergeCell ref="A1:S1"/>
    <mergeCell ref="A2:F2"/>
    <mergeCell ref="G2:R2"/>
    <mergeCell ref="A4:A6"/>
    <mergeCell ref="B4:B6"/>
    <mergeCell ref="C4:C6"/>
    <mergeCell ref="A7:A9"/>
    <mergeCell ref="B7:B9"/>
    <mergeCell ref="C7:C9"/>
    <mergeCell ref="F4:F6"/>
    <mergeCell ref="E4:E6"/>
    <mergeCell ref="E7:E9"/>
    <mergeCell ref="F7:F9"/>
    <mergeCell ref="E10:E12"/>
    <mergeCell ref="F10:F12"/>
    <mergeCell ref="A22:A24"/>
    <mergeCell ref="A25:A27"/>
    <mergeCell ref="B22:B24"/>
    <mergeCell ref="B25:B27"/>
    <mergeCell ref="A13:A15"/>
    <mergeCell ref="B13:B15"/>
    <mergeCell ref="A16:A18"/>
    <mergeCell ref="B16:B18"/>
    <mergeCell ref="A19:A21"/>
    <mergeCell ref="B19:B21"/>
    <mergeCell ref="C137:C140"/>
    <mergeCell ref="C141:C144"/>
    <mergeCell ref="C92:C95"/>
    <mergeCell ref="C118:C120"/>
    <mergeCell ref="C121:C123"/>
    <mergeCell ref="C124:C126"/>
    <mergeCell ref="C116:C117"/>
    <mergeCell ref="C109:C111"/>
    <mergeCell ref="C112:C114"/>
    <mergeCell ref="C96:C98"/>
    <mergeCell ref="C99:C101"/>
    <mergeCell ref="C102:C104"/>
    <mergeCell ref="C133:C136"/>
    <mergeCell ref="B53:B56"/>
    <mergeCell ref="A57:A60"/>
    <mergeCell ref="B57:B60"/>
    <mergeCell ref="A73:A75"/>
    <mergeCell ref="A76:A77"/>
    <mergeCell ref="B76:B77"/>
    <mergeCell ref="A92:A95"/>
    <mergeCell ref="A88:A91"/>
    <mergeCell ref="A85:A87"/>
    <mergeCell ref="C73:C75"/>
    <mergeCell ref="C57:C60"/>
    <mergeCell ref="C61:C63"/>
    <mergeCell ref="C64:C66"/>
    <mergeCell ref="A83:A84"/>
    <mergeCell ref="B83:B84"/>
    <mergeCell ref="A78:A82"/>
    <mergeCell ref="B78:B82"/>
    <mergeCell ref="B88:B91"/>
    <mergeCell ref="B92:B95"/>
    <mergeCell ref="B73:B75"/>
    <mergeCell ref="A64:A66"/>
    <mergeCell ref="B64:B66"/>
    <mergeCell ref="A67:A69"/>
    <mergeCell ref="B67:B69"/>
    <mergeCell ref="A70:A72"/>
    <mergeCell ref="B70:B72"/>
    <mergeCell ref="A61:A63"/>
    <mergeCell ref="B61:B63"/>
    <mergeCell ref="A31:A34"/>
    <mergeCell ref="B31:B34"/>
    <mergeCell ref="A44:A46"/>
    <mergeCell ref="B44:B46"/>
    <mergeCell ref="A47:A49"/>
    <mergeCell ref="B47:B49"/>
    <mergeCell ref="A50:A52"/>
    <mergeCell ref="B50:B52"/>
    <mergeCell ref="A38:A40"/>
    <mergeCell ref="B38:B40"/>
    <mergeCell ref="A41:A43"/>
    <mergeCell ref="B41:B43"/>
    <mergeCell ref="A35:A37"/>
    <mergeCell ref="B35:B37"/>
    <mergeCell ref="A118:A120"/>
    <mergeCell ref="B118:B120"/>
    <mergeCell ref="A121:A123"/>
    <mergeCell ref="B121:B123"/>
    <mergeCell ref="A116:A117"/>
    <mergeCell ref="B116:B117"/>
    <mergeCell ref="A124:A126"/>
    <mergeCell ref="B124:B126"/>
    <mergeCell ref="B85:B87"/>
    <mergeCell ref="A112:A114"/>
    <mergeCell ref="B112:B114"/>
    <mergeCell ref="A102:A104"/>
    <mergeCell ref="B102:B104"/>
    <mergeCell ref="A105:A108"/>
    <mergeCell ref="B105:B108"/>
    <mergeCell ref="A109:A111"/>
    <mergeCell ref="B109:B111"/>
    <mergeCell ref="A96:A98"/>
    <mergeCell ref="B96:B98"/>
    <mergeCell ref="A99:A101"/>
    <mergeCell ref="B99:B101"/>
    <mergeCell ref="C148:C150"/>
    <mergeCell ref="C151:C152"/>
    <mergeCell ref="C127:C129"/>
    <mergeCell ref="C130:C132"/>
    <mergeCell ref="A153:A154"/>
    <mergeCell ref="B153:B154"/>
    <mergeCell ref="C153:C154"/>
    <mergeCell ref="A145:A147"/>
    <mergeCell ref="B145:B147"/>
    <mergeCell ref="A148:A150"/>
    <mergeCell ref="B148:B150"/>
    <mergeCell ref="A151:A152"/>
    <mergeCell ref="B151:B152"/>
    <mergeCell ref="A133:A136"/>
    <mergeCell ref="B133:B136"/>
    <mergeCell ref="A137:A140"/>
    <mergeCell ref="B137:B140"/>
    <mergeCell ref="A141:A144"/>
    <mergeCell ref="B141:B144"/>
    <mergeCell ref="A127:A129"/>
    <mergeCell ref="B127:B129"/>
    <mergeCell ref="A130:A132"/>
    <mergeCell ref="B130:B132"/>
    <mergeCell ref="C145:C147"/>
    <mergeCell ref="C25:C27"/>
    <mergeCell ref="C28:C30"/>
    <mergeCell ref="C31:C34"/>
    <mergeCell ref="C13:C15"/>
    <mergeCell ref="C16:C18"/>
    <mergeCell ref="C19:C21"/>
    <mergeCell ref="C22:C24"/>
    <mergeCell ref="E16:E18"/>
    <mergeCell ref="F16:F18"/>
    <mergeCell ref="E19:E21"/>
    <mergeCell ref="F19:F21"/>
    <mergeCell ref="E28:E30"/>
    <mergeCell ref="F28:F30"/>
    <mergeCell ref="F25:F27"/>
    <mergeCell ref="E31:E34"/>
    <mergeCell ref="F31:F34"/>
    <mergeCell ref="E22:E24"/>
    <mergeCell ref="F22:F24"/>
    <mergeCell ref="E25:E27"/>
    <mergeCell ref="E13:E15"/>
    <mergeCell ref="F13:F15"/>
    <mergeCell ref="C105:C108"/>
    <mergeCell ref="C47:C49"/>
    <mergeCell ref="C50:C52"/>
    <mergeCell ref="C53:C56"/>
    <mergeCell ref="C35:C37"/>
    <mergeCell ref="C38:C40"/>
    <mergeCell ref="C41:C43"/>
    <mergeCell ref="C67:C69"/>
    <mergeCell ref="C70:C72"/>
    <mergeCell ref="C76:C77"/>
    <mergeCell ref="C78:C82"/>
    <mergeCell ref="C83:C84"/>
    <mergeCell ref="C85:C87"/>
    <mergeCell ref="C88:C91"/>
    <mergeCell ref="C44:C46"/>
    <mergeCell ref="E44:E46"/>
    <mergeCell ref="F44:F46"/>
    <mergeCell ref="E35:E37"/>
    <mergeCell ref="F35:F37"/>
    <mergeCell ref="E38:E40"/>
    <mergeCell ref="F38:F40"/>
    <mergeCell ref="E47:E49"/>
    <mergeCell ref="F47:F49"/>
    <mergeCell ref="E50:E52"/>
    <mergeCell ref="F50:F52"/>
    <mergeCell ref="E41:E43"/>
    <mergeCell ref="F41:F43"/>
    <mergeCell ref="E67:E69"/>
    <mergeCell ref="F67:F69"/>
    <mergeCell ref="E78:E82"/>
    <mergeCell ref="F78:F82"/>
    <mergeCell ref="E83:E84"/>
    <mergeCell ref="F83:F84"/>
    <mergeCell ref="E53:E56"/>
    <mergeCell ref="F53:F56"/>
    <mergeCell ref="E57:E60"/>
    <mergeCell ref="F57:F60"/>
    <mergeCell ref="E70:E72"/>
    <mergeCell ref="F70:F72"/>
    <mergeCell ref="E61:E63"/>
    <mergeCell ref="F61:F63"/>
    <mergeCell ref="E64:E66"/>
    <mergeCell ref="F64:F66"/>
    <mergeCell ref="E85:E87"/>
    <mergeCell ref="F85:F87"/>
    <mergeCell ref="E73:E75"/>
    <mergeCell ref="F73:F75"/>
    <mergeCell ref="E76:E77"/>
    <mergeCell ref="F76:F77"/>
    <mergeCell ref="E99:E101"/>
    <mergeCell ref="F99:F101"/>
    <mergeCell ref="E102:E104"/>
    <mergeCell ref="F102:F104"/>
    <mergeCell ref="E88:E91"/>
    <mergeCell ref="F88:F91"/>
    <mergeCell ref="E92:E95"/>
    <mergeCell ref="F92:F95"/>
    <mergeCell ref="E96:E98"/>
    <mergeCell ref="F96:F98"/>
    <mergeCell ref="E116:E117"/>
    <mergeCell ref="F116:F117"/>
    <mergeCell ref="E127:E129"/>
    <mergeCell ref="F127:F129"/>
    <mergeCell ref="E105:E108"/>
    <mergeCell ref="F105:F108"/>
    <mergeCell ref="E109:E111"/>
    <mergeCell ref="F109:F111"/>
    <mergeCell ref="E112:E114"/>
    <mergeCell ref="F112:F114"/>
    <mergeCell ref="E130:E132"/>
    <mergeCell ref="F130:F132"/>
    <mergeCell ref="E133:E136"/>
    <mergeCell ref="F133:F136"/>
    <mergeCell ref="E121:E123"/>
    <mergeCell ref="F121:F123"/>
    <mergeCell ref="E124:E126"/>
    <mergeCell ref="F124:F126"/>
    <mergeCell ref="E118:E120"/>
    <mergeCell ref="F118:F120"/>
    <mergeCell ref="E148:E150"/>
    <mergeCell ref="F148:F150"/>
    <mergeCell ref="E151:E152"/>
    <mergeCell ref="F151:F152"/>
    <mergeCell ref="E153:E154"/>
    <mergeCell ref="F153:F154"/>
    <mergeCell ref="E137:E140"/>
    <mergeCell ref="F137:F140"/>
    <mergeCell ref="E141:E144"/>
    <mergeCell ref="F141:F144"/>
    <mergeCell ref="E145:E147"/>
    <mergeCell ref="F145:F147"/>
  </mergeCells>
  <pageMargins left="0.7" right="0.7" top="0.75" bottom="0.75" header="0.3" footer="0.3"/>
  <pageSetup scale="1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2"/>
  <sheetViews>
    <sheetView rightToLeft="1" view="pageBreakPreview" zoomScaleSheetLayoutView="100" workbookViewId="0">
      <selection activeCell="S57" sqref="S57"/>
    </sheetView>
  </sheetViews>
  <sheetFormatPr defaultRowHeight="12.75"/>
  <cols>
    <col min="1" max="1" width="10.42578125" customWidth="1"/>
    <col min="2" max="2" width="12.7109375" customWidth="1"/>
    <col min="3" max="3" width="24.5703125" customWidth="1"/>
    <col min="4" max="4" width="26.85546875" customWidth="1"/>
    <col min="5" max="5" width="5.42578125" bestFit="1" customWidth="1"/>
    <col min="6" max="6" width="8.28515625" customWidth="1"/>
    <col min="7" max="18" width="7.140625" bestFit="1" customWidth="1"/>
    <col min="19" max="19" width="9.7109375" customWidth="1"/>
  </cols>
  <sheetData>
    <row r="1" spans="1:19" ht="25.5">
      <c r="A1" s="451" t="s">
        <v>159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25.5">
      <c r="A2" s="452" t="s">
        <v>53</v>
      </c>
      <c r="B2" s="453"/>
      <c r="C2" s="453"/>
      <c r="D2" s="453"/>
      <c r="E2" s="453"/>
      <c r="F2" s="454"/>
      <c r="G2" s="452" t="s">
        <v>54</v>
      </c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38" t="s">
        <v>55</v>
      </c>
    </row>
    <row r="3" spans="1:19" ht="54">
      <c r="A3" s="18" t="s">
        <v>24</v>
      </c>
      <c r="B3" s="18" t="s">
        <v>56</v>
      </c>
      <c r="C3" s="19" t="s">
        <v>57</v>
      </c>
      <c r="D3" s="19" t="s">
        <v>58</v>
      </c>
      <c r="E3" s="19" t="s">
        <v>59</v>
      </c>
      <c r="F3" s="19" t="s">
        <v>60</v>
      </c>
      <c r="G3" s="20" t="s">
        <v>61</v>
      </c>
      <c r="H3" s="20" t="s">
        <v>62</v>
      </c>
      <c r="I3" s="20" t="s">
        <v>63</v>
      </c>
      <c r="J3" s="20" t="s">
        <v>64</v>
      </c>
      <c r="K3" s="20" t="s">
        <v>65</v>
      </c>
      <c r="L3" s="20" t="s">
        <v>66</v>
      </c>
      <c r="M3" s="20" t="s">
        <v>67</v>
      </c>
      <c r="N3" s="20" t="s">
        <v>68</v>
      </c>
      <c r="O3" s="20" t="s">
        <v>69</v>
      </c>
      <c r="P3" s="20" t="s">
        <v>70</v>
      </c>
      <c r="Q3" s="20" t="s">
        <v>71</v>
      </c>
      <c r="R3" s="20" t="s">
        <v>72</v>
      </c>
      <c r="S3" s="18" t="s">
        <v>73</v>
      </c>
    </row>
    <row r="4" spans="1:19" ht="36">
      <c r="A4" s="445">
        <v>2</v>
      </c>
      <c r="B4" s="445">
        <v>2024</v>
      </c>
      <c r="C4" s="430" t="s">
        <v>390</v>
      </c>
      <c r="D4" s="153" t="s">
        <v>485</v>
      </c>
      <c r="E4" s="423">
        <v>20</v>
      </c>
      <c r="F4" s="426" t="s">
        <v>718</v>
      </c>
      <c r="G4" s="22"/>
      <c r="H4" s="158">
        <v>0.33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178">
        <v>0.33</v>
      </c>
    </row>
    <row r="5" spans="1:19" ht="27">
      <c r="A5" s="447"/>
      <c r="B5" s="447"/>
      <c r="C5" s="431"/>
      <c r="D5" s="149" t="s">
        <v>355</v>
      </c>
      <c r="E5" s="424"/>
      <c r="F5" s="427"/>
      <c r="G5" s="22"/>
      <c r="H5" s="22"/>
      <c r="I5" s="158">
        <v>0.34</v>
      </c>
      <c r="J5" s="22"/>
      <c r="K5" s="22"/>
      <c r="L5" s="22"/>
      <c r="M5" s="22"/>
      <c r="N5" s="22"/>
      <c r="O5" s="22"/>
      <c r="P5" s="22"/>
      <c r="Q5" s="22"/>
      <c r="R5" s="22"/>
      <c r="S5" s="178">
        <v>0.34</v>
      </c>
    </row>
    <row r="6" spans="1:19" ht="27">
      <c r="A6" s="446"/>
      <c r="B6" s="446"/>
      <c r="C6" s="432"/>
      <c r="D6" s="149" t="s">
        <v>484</v>
      </c>
      <c r="E6" s="425"/>
      <c r="F6" s="428"/>
      <c r="G6" s="22"/>
      <c r="H6" s="22"/>
      <c r="I6" s="22"/>
      <c r="J6" s="158">
        <v>0.33</v>
      </c>
      <c r="K6" s="22"/>
      <c r="L6" s="22"/>
      <c r="M6" s="22"/>
      <c r="N6" s="22"/>
      <c r="O6" s="22"/>
      <c r="P6" s="22"/>
      <c r="Q6" s="22"/>
      <c r="R6" s="22"/>
      <c r="S6" s="178">
        <v>0.33</v>
      </c>
    </row>
    <row r="7" spans="1:19" ht="36">
      <c r="A7" s="445">
        <v>3</v>
      </c>
      <c r="B7" s="445">
        <v>2024</v>
      </c>
      <c r="C7" s="471" t="s">
        <v>218</v>
      </c>
      <c r="D7" s="153" t="s">
        <v>485</v>
      </c>
      <c r="E7" s="423">
        <v>25</v>
      </c>
      <c r="F7" s="426" t="s">
        <v>719</v>
      </c>
      <c r="G7" s="22"/>
      <c r="H7" s="22"/>
      <c r="I7" s="22"/>
      <c r="J7" s="22"/>
      <c r="K7" s="22"/>
      <c r="L7" s="22"/>
      <c r="M7" s="22"/>
      <c r="N7" s="22"/>
      <c r="O7" s="22"/>
      <c r="P7" s="158">
        <v>0.33</v>
      </c>
      <c r="Q7" s="22"/>
      <c r="R7" s="22"/>
      <c r="S7" s="19"/>
    </row>
    <row r="8" spans="1:19" ht="27">
      <c r="A8" s="447"/>
      <c r="B8" s="447"/>
      <c r="C8" s="472"/>
      <c r="D8" s="149" t="s">
        <v>355</v>
      </c>
      <c r="E8" s="424"/>
      <c r="F8" s="427"/>
      <c r="G8" s="22"/>
      <c r="H8" s="22"/>
      <c r="I8" s="22"/>
      <c r="J8" s="22"/>
      <c r="K8" s="22"/>
      <c r="L8" s="22"/>
      <c r="M8" s="22"/>
      <c r="N8" s="22"/>
      <c r="O8" s="22"/>
      <c r="P8" s="22"/>
      <c r="Q8" s="158">
        <v>0.34</v>
      </c>
      <c r="R8" s="22"/>
      <c r="S8" s="19"/>
    </row>
    <row r="9" spans="1:19" ht="27">
      <c r="A9" s="446"/>
      <c r="B9" s="446"/>
      <c r="C9" s="473"/>
      <c r="D9" s="149" t="s">
        <v>484</v>
      </c>
      <c r="E9" s="425"/>
      <c r="F9" s="428"/>
      <c r="G9" s="22"/>
      <c r="H9" s="22"/>
      <c r="I9" s="22"/>
      <c r="J9" s="22"/>
      <c r="K9" s="22"/>
      <c r="L9" s="22"/>
      <c r="M9" s="22"/>
      <c r="N9" s="22"/>
      <c r="O9" s="22"/>
      <c r="P9" s="22"/>
      <c r="Q9" s="158">
        <v>0.33</v>
      </c>
      <c r="R9" s="22"/>
      <c r="S9" s="19"/>
    </row>
    <row r="10" spans="1:19" ht="27.75" customHeight="1">
      <c r="A10" s="445">
        <v>4</v>
      </c>
      <c r="B10" s="445">
        <v>2024</v>
      </c>
      <c r="C10" s="469" t="s">
        <v>219</v>
      </c>
      <c r="D10" s="153" t="s">
        <v>358</v>
      </c>
      <c r="E10" s="423">
        <v>45</v>
      </c>
      <c r="F10" s="426" t="s">
        <v>720</v>
      </c>
      <c r="G10" s="22"/>
      <c r="H10" s="22"/>
      <c r="I10" s="158">
        <v>0.15</v>
      </c>
      <c r="J10" s="22"/>
      <c r="K10" s="22"/>
      <c r="L10" s="22"/>
      <c r="M10" s="22"/>
      <c r="N10" s="22"/>
      <c r="O10" s="22"/>
      <c r="P10" s="22"/>
      <c r="Q10" s="22"/>
      <c r="R10" s="22"/>
      <c r="S10" s="178">
        <v>0.15</v>
      </c>
    </row>
    <row r="11" spans="1:19" ht="36.75" customHeight="1">
      <c r="A11" s="447"/>
      <c r="B11" s="447"/>
      <c r="C11" s="470"/>
      <c r="D11" s="153" t="s">
        <v>359</v>
      </c>
      <c r="E11" s="424"/>
      <c r="F11" s="427"/>
      <c r="G11" s="22"/>
      <c r="H11" s="22"/>
      <c r="I11" s="158">
        <v>0.1</v>
      </c>
      <c r="J11" s="22"/>
      <c r="K11" s="22"/>
      <c r="L11" s="22"/>
      <c r="M11" s="22"/>
      <c r="N11" s="22"/>
      <c r="O11" s="22"/>
      <c r="P11" s="22"/>
      <c r="Q11" s="22"/>
      <c r="R11" s="22"/>
      <c r="S11" s="178">
        <v>0.1</v>
      </c>
    </row>
    <row r="12" spans="1:19" ht="36.75" customHeight="1">
      <c r="A12" s="447"/>
      <c r="B12" s="447"/>
      <c r="C12" s="470"/>
      <c r="D12" s="153" t="s">
        <v>533</v>
      </c>
      <c r="E12" s="424"/>
      <c r="F12" s="427"/>
      <c r="G12" s="22"/>
      <c r="H12" s="22"/>
      <c r="I12" s="22"/>
      <c r="J12" s="22"/>
      <c r="K12" s="22"/>
      <c r="L12" s="22"/>
      <c r="M12" s="22"/>
      <c r="N12" s="22"/>
      <c r="O12" s="188">
        <v>0.15</v>
      </c>
      <c r="P12" s="22"/>
      <c r="Q12" s="22"/>
      <c r="R12" s="22"/>
      <c r="S12" s="19"/>
    </row>
    <row r="13" spans="1:19" ht="36.75" customHeight="1">
      <c r="A13" s="447"/>
      <c r="B13" s="447"/>
      <c r="C13" s="470"/>
      <c r="D13" s="153" t="s">
        <v>481</v>
      </c>
      <c r="E13" s="424"/>
      <c r="F13" s="427"/>
      <c r="G13" s="22"/>
      <c r="H13" s="22"/>
      <c r="I13" s="22"/>
      <c r="J13" s="22"/>
      <c r="K13" s="22"/>
      <c r="L13" s="22"/>
      <c r="M13" s="22"/>
      <c r="N13" s="22"/>
      <c r="O13" s="188">
        <v>0.15</v>
      </c>
      <c r="P13" s="22"/>
      <c r="Q13" s="22"/>
      <c r="R13" s="22"/>
      <c r="S13" s="19"/>
    </row>
    <row r="14" spans="1:19" ht="27.75" customHeight="1">
      <c r="A14" s="447"/>
      <c r="B14" s="447"/>
      <c r="C14" s="470"/>
      <c r="D14" s="153" t="s">
        <v>360</v>
      </c>
      <c r="E14" s="424"/>
      <c r="F14" s="427"/>
      <c r="G14" s="22"/>
      <c r="H14" s="22"/>
      <c r="I14" s="22"/>
      <c r="J14" s="22"/>
      <c r="K14" s="22"/>
      <c r="L14" s="22"/>
      <c r="M14" s="22"/>
      <c r="N14" s="22"/>
      <c r="O14" s="188">
        <v>0.15</v>
      </c>
      <c r="P14" s="22"/>
      <c r="Q14" s="22"/>
      <c r="R14" s="22"/>
      <c r="S14" s="19"/>
    </row>
    <row r="15" spans="1:19" ht="27.75" customHeight="1">
      <c r="A15" s="447"/>
      <c r="B15" s="447"/>
      <c r="C15" s="470"/>
      <c r="D15" s="153" t="s">
        <v>361</v>
      </c>
      <c r="E15" s="424"/>
      <c r="F15" s="427"/>
      <c r="G15" s="22"/>
      <c r="H15" s="22"/>
      <c r="I15" s="22"/>
      <c r="J15" s="22"/>
      <c r="K15" s="22"/>
      <c r="L15" s="22"/>
      <c r="M15" s="22"/>
      <c r="N15" s="22"/>
      <c r="O15" s="22"/>
      <c r="P15" s="158">
        <v>0.2</v>
      </c>
      <c r="Q15" s="22"/>
      <c r="R15" s="22"/>
      <c r="S15" s="19"/>
    </row>
    <row r="16" spans="1:19" ht="36.75" customHeight="1">
      <c r="A16" s="446"/>
      <c r="B16" s="446"/>
      <c r="C16" s="474"/>
      <c r="D16" s="153" t="s">
        <v>362</v>
      </c>
      <c r="E16" s="424"/>
      <c r="F16" s="427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158">
        <v>0.1</v>
      </c>
      <c r="S16" s="19"/>
    </row>
    <row r="17" spans="1:19" ht="45.75" customHeight="1">
      <c r="A17" s="445">
        <v>7</v>
      </c>
      <c r="B17" s="445">
        <v>2024</v>
      </c>
      <c r="C17" s="430" t="s">
        <v>227</v>
      </c>
      <c r="D17" s="149" t="s">
        <v>483</v>
      </c>
      <c r="E17" s="423">
        <v>12</v>
      </c>
      <c r="F17" s="426" t="s">
        <v>686</v>
      </c>
      <c r="G17" s="158">
        <v>0.5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78">
        <v>0.5</v>
      </c>
    </row>
    <row r="18" spans="1:19" ht="45.75" customHeight="1">
      <c r="A18" s="446"/>
      <c r="B18" s="446"/>
      <c r="C18" s="432"/>
      <c r="D18" s="149" t="s">
        <v>484</v>
      </c>
      <c r="E18" s="425"/>
      <c r="F18" s="428"/>
      <c r="G18" s="22"/>
      <c r="H18" s="22"/>
      <c r="I18" s="158">
        <v>0.5</v>
      </c>
      <c r="J18" s="22"/>
      <c r="K18" s="22"/>
      <c r="L18" s="22"/>
      <c r="M18" s="22"/>
      <c r="N18" s="22"/>
      <c r="O18" s="22"/>
      <c r="P18" s="22"/>
      <c r="Q18" s="22"/>
      <c r="R18" s="22"/>
      <c r="S18" s="178">
        <v>0.5</v>
      </c>
    </row>
    <row r="19" spans="1:19" ht="44.25" customHeight="1">
      <c r="A19" s="445">
        <v>8</v>
      </c>
      <c r="B19" s="445">
        <v>2024</v>
      </c>
      <c r="C19" s="430" t="s">
        <v>118</v>
      </c>
      <c r="D19" s="149" t="s">
        <v>483</v>
      </c>
      <c r="E19" s="423">
        <v>12</v>
      </c>
      <c r="F19" s="426" t="s">
        <v>686</v>
      </c>
      <c r="G19" s="22"/>
      <c r="H19" s="22"/>
      <c r="I19" s="22"/>
      <c r="J19" s="158">
        <v>0.5</v>
      </c>
      <c r="K19" s="22"/>
      <c r="L19" s="22"/>
      <c r="M19" s="22"/>
      <c r="N19" s="22"/>
      <c r="O19" s="22"/>
      <c r="P19" s="22"/>
      <c r="Q19" s="22"/>
      <c r="R19" s="22"/>
      <c r="S19" s="178">
        <v>0.5</v>
      </c>
    </row>
    <row r="20" spans="1:19" ht="44.25" customHeight="1">
      <c r="A20" s="446"/>
      <c r="B20" s="446"/>
      <c r="C20" s="432"/>
      <c r="D20" s="149" t="s">
        <v>484</v>
      </c>
      <c r="E20" s="425"/>
      <c r="F20" s="428"/>
      <c r="G20" s="22"/>
      <c r="H20" s="22"/>
      <c r="I20" s="22"/>
      <c r="J20" s="22"/>
      <c r="K20" s="22"/>
      <c r="L20" s="158">
        <v>0.5</v>
      </c>
      <c r="M20" s="22"/>
      <c r="N20" s="22"/>
      <c r="O20" s="22"/>
      <c r="P20" s="22"/>
      <c r="Q20" s="22"/>
      <c r="R20" s="22"/>
      <c r="S20" s="178">
        <v>0.5</v>
      </c>
    </row>
    <row r="21" spans="1:19" ht="50.25" customHeight="1">
      <c r="A21" s="445">
        <v>9</v>
      </c>
      <c r="B21" s="445">
        <v>2024</v>
      </c>
      <c r="C21" s="430" t="s">
        <v>229</v>
      </c>
      <c r="D21" s="149" t="s">
        <v>483</v>
      </c>
      <c r="E21" s="423">
        <v>12</v>
      </c>
      <c r="F21" s="426" t="s">
        <v>686</v>
      </c>
      <c r="G21" s="22"/>
      <c r="H21" s="22"/>
      <c r="I21" s="22"/>
      <c r="J21" s="22"/>
      <c r="K21" s="22"/>
      <c r="L21" s="22"/>
      <c r="M21" s="22"/>
      <c r="N21" s="22"/>
      <c r="O21" s="22"/>
      <c r="P21" s="158">
        <v>0.5</v>
      </c>
      <c r="Q21" s="22"/>
      <c r="R21" s="22"/>
      <c r="S21" s="19"/>
    </row>
    <row r="22" spans="1:19" ht="50.25" customHeight="1">
      <c r="A22" s="446"/>
      <c r="B22" s="446"/>
      <c r="C22" s="432"/>
      <c r="D22" s="149" t="s">
        <v>484</v>
      </c>
      <c r="E22" s="425"/>
      <c r="F22" s="42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58">
        <v>0.5</v>
      </c>
      <c r="R22" s="22"/>
      <c r="S22" s="19"/>
    </row>
    <row r="23" spans="1:19" ht="27.75" customHeight="1">
      <c r="A23" s="445">
        <v>10</v>
      </c>
      <c r="B23" s="445">
        <v>2024</v>
      </c>
      <c r="C23" s="430" t="s">
        <v>282</v>
      </c>
      <c r="D23" s="153" t="s">
        <v>363</v>
      </c>
      <c r="E23" s="423">
        <v>5</v>
      </c>
      <c r="F23" s="426" t="s">
        <v>721</v>
      </c>
      <c r="G23" s="158">
        <v>0.25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78">
        <v>0.25</v>
      </c>
    </row>
    <row r="24" spans="1:19" ht="27.75" customHeight="1">
      <c r="A24" s="447"/>
      <c r="B24" s="447"/>
      <c r="C24" s="431"/>
      <c r="D24" s="153" t="s">
        <v>364</v>
      </c>
      <c r="E24" s="424"/>
      <c r="F24" s="427"/>
      <c r="G24" s="158">
        <v>0.25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78">
        <v>0.25</v>
      </c>
    </row>
    <row r="25" spans="1:19" ht="27.75" customHeight="1">
      <c r="A25" s="447"/>
      <c r="B25" s="447"/>
      <c r="C25" s="431"/>
      <c r="D25" s="153" t="s">
        <v>365</v>
      </c>
      <c r="E25" s="424"/>
      <c r="F25" s="427"/>
      <c r="G25" s="22"/>
      <c r="H25" s="158">
        <v>0.25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78">
        <v>0.25</v>
      </c>
    </row>
    <row r="26" spans="1:19" ht="27.75" customHeight="1">
      <c r="A26" s="446"/>
      <c r="B26" s="446"/>
      <c r="C26" s="432"/>
      <c r="D26" s="153" t="s">
        <v>366</v>
      </c>
      <c r="E26" s="425"/>
      <c r="F26" s="428"/>
      <c r="G26" s="22"/>
      <c r="H26" s="158">
        <v>0.25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78">
        <v>0.25</v>
      </c>
    </row>
    <row r="27" spans="1:19" ht="27.75" customHeight="1">
      <c r="A27" s="445">
        <v>16</v>
      </c>
      <c r="B27" s="445">
        <v>2024</v>
      </c>
      <c r="C27" s="430" t="s">
        <v>342</v>
      </c>
      <c r="D27" s="153" t="s">
        <v>354</v>
      </c>
      <c r="E27" s="423">
        <v>30</v>
      </c>
      <c r="F27" s="426" t="s">
        <v>707</v>
      </c>
      <c r="G27" s="22"/>
      <c r="H27" s="22"/>
      <c r="I27" s="22"/>
      <c r="J27" s="22"/>
      <c r="K27" s="22"/>
      <c r="L27" s="158">
        <v>0.33</v>
      </c>
      <c r="M27" s="22"/>
      <c r="N27" s="22"/>
      <c r="O27" s="22"/>
      <c r="P27" s="22"/>
      <c r="Q27" s="22"/>
      <c r="R27" s="22"/>
      <c r="S27" s="19"/>
    </row>
    <row r="28" spans="1:19" ht="27.75" customHeight="1">
      <c r="A28" s="447"/>
      <c r="B28" s="447"/>
      <c r="C28" s="431"/>
      <c r="D28" s="153" t="s">
        <v>418</v>
      </c>
      <c r="E28" s="424"/>
      <c r="F28" s="427"/>
      <c r="G28" s="22"/>
      <c r="H28" s="22"/>
      <c r="I28" s="22"/>
      <c r="J28" s="22"/>
      <c r="K28" s="22"/>
      <c r="L28" s="22"/>
      <c r="M28" s="158">
        <v>0.34</v>
      </c>
      <c r="N28" s="22"/>
      <c r="O28" s="22"/>
      <c r="P28" s="22"/>
      <c r="Q28" s="22"/>
      <c r="R28" s="22"/>
      <c r="S28" s="19"/>
    </row>
    <row r="29" spans="1:19" ht="27.75" customHeight="1">
      <c r="A29" s="446"/>
      <c r="B29" s="446"/>
      <c r="C29" s="432"/>
      <c r="D29" s="153" t="s">
        <v>416</v>
      </c>
      <c r="E29" s="425"/>
      <c r="F29" s="428"/>
      <c r="G29" s="22"/>
      <c r="H29" s="22"/>
      <c r="I29" s="22"/>
      <c r="J29" s="22"/>
      <c r="K29" s="22"/>
      <c r="L29" s="22"/>
      <c r="M29" s="22"/>
      <c r="N29" s="158">
        <v>0.33</v>
      </c>
      <c r="O29" s="22"/>
      <c r="P29" s="22"/>
      <c r="Q29" s="22"/>
      <c r="R29" s="22"/>
      <c r="S29" s="19"/>
    </row>
    <row r="30" spans="1:19" ht="38.25" customHeight="1">
      <c r="A30" s="445">
        <v>21</v>
      </c>
      <c r="B30" s="445">
        <v>2024</v>
      </c>
      <c r="C30" s="466" t="s">
        <v>682</v>
      </c>
      <c r="D30" s="165" t="s">
        <v>367</v>
      </c>
      <c r="E30" s="423">
        <v>1</v>
      </c>
      <c r="F30" s="426" t="s">
        <v>722</v>
      </c>
      <c r="G30" s="22"/>
      <c r="H30" s="22"/>
      <c r="I30" s="22"/>
      <c r="J30" s="190">
        <v>0.2</v>
      </c>
      <c r="K30" s="22"/>
      <c r="L30" s="22"/>
      <c r="M30" s="22"/>
      <c r="N30" s="22"/>
      <c r="O30" s="22"/>
      <c r="P30" s="22"/>
      <c r="Q30" s="22"/>
      <c r="R30" s="22"/>
      <c r="S30" s="178">
        <v>0.2</v>
      </c>
    </row>
    <row r="31" spans="1:19" ht="27.75" customHeight="1">
      <c r="A31" s="447"/>
      <c r="B31" s="447"/>
      <c r="C31" s="467"/>
      <c r="D31" s="153" t="s">
        <v>368</v>
      </c>
      <c r="E31" s="424"/>
      <c r="F31" s="427"/>
      <c r="G31" s="22"/>
      <c r="H31" s="22"/>
      <c r="I31" s="22"/>
      <c r="J31" s="22"/>
      <c r="K31" s="189">
        <v>0.2</v>
      </c>
      <c r="L31" s="22"/>
      <c r="M31" s="22"/>
      <c r="N31" s="22"/>
      <c r="O31" s="22"/>
      <c r="P31" s="22"/>
      <c r="Q31" s="22"/>
      <c r="R31" s="22"/>
      <c r="S31" s="19"/>
    </row>
    <row r="32" spans="1:19" ht="36.75" customHeight="1">
      <c r="A32" s="447"/>
      <c r="B32" s="447"/>
      <c r="C32" s="467"/>
      <c r="D32" s="153" t="s">
        <v>369</v>
      </c>
      <c r="E32" s="424"/>
      <c r="F32" s="427"/>
      <c r="G32" s="22"/>
      <c r="H32" s="22"/>
      <c r="I32" s="22"/>
      <c r="J32" s="22"/>
      <c r="K32" s="22"/>
      <c r="L32" s="189">
        <v>0.2</v>
      </c>
      <c r="M32" s="22"/>
      <c r="N32" s="22"/>
      <c r="O32" s="22"/>
      <c r="P32" s="22"/>
      <c r="Q32" s="22"/>
      <c r="R32" s="22"/>
      <c r="S32" s="19"/>
    </row>
    <row r="33" spans="1:19" ht="27.75" customHeight="1">
      <c r="A33" s="447"/>
      <c r="B33" s="447"/>
      <c r="C33" s="467"/>
      <c r="D33" s="153" t="s">
        <v>370</v>
      </c>
      <c r="E33" s="424"/>
      <c r="F33" s="427"/>
      <c r="G33" s="22"/>
      <c r="H33" s="22"/>
      <c r="I33" s="22"/>
      <c r="J33" s="22"/>
      <c r="K33" s="22"/>
      <c r="L33" s="22"/>
      <c r="M33" s="22"/>
      <c r="N33" s="189">
        <v>0.2</v>
      </c>
      <c r="O33" s="22"/>
      <c r="P33" s="22"/>
      <c r="Q33" s="22"/>
      <c r="R33" s="22"/>
      <c r="S33" s="19"/>
    </row>
    <row r="34" spans="1:19" ht="36.75" customHeight="1">
      <c r="A34" s="446"/>
      <c r="B34" s="446"/>
      <c r="C34" s="468"/>
      <c r="D34" s="153" t="s">
        <v>371</v>
      </c>
      <c r="E34" s="425"/>
      <c r="F34" s="428"/>
      <c r="G34" s="22"/>
      <c r="H34" s="22"/>
      <c r="I34" s="22"/>
      <c r="J34" s="22"/>
      <c r="K34" s="22"/>
      <c r="L34" s="22"/>
      <c r="M34" s="22"/>
      <c r="N34" s="189">
        <v>0.2</v>
      </c>
      <c r="O34" s="22"/>
      <c r="P34" s="22"/>
      <c r="Q34" s="22"/>
      <c r="R34" s="22"/>
      <c r="S34" s="19"/>
    </row>
    <row r="35" spans="1:19" ht="27.75" customHeight="1">
      <c r="A35" s="445">
        <v>22</v>
      </c>
      <c r="B35" s="445">
        <v>2024</v>
      </c>
      <c r="C35" s="469" t="s">
        <v>113</v>
      </c>
      <c r="D35" s="153" t="s">
        <v>363</v>
      </c>
      <c r="E35" s="423">
        <v>1</v>
      </c>
      <c r="F35" s="426" t="s">
        <v>721</v>
      </c>
      <c r="G35" s="22"/>
      <c r="H35" s="22"/>
      <c r="I35" s="22"/>
      <c r="J35" s="22"/>
      <c r="K35" s="191">
        <v>0.25</v>
      </c>
      <c r="L35" s="22"/>
      <c r="M35" s="22"/>
      <c r="N35" s="22"/>
      <c r="O35" s="22"/>
      <c r="P35" s="22"/>
      <c r="Q35" s="22"/>
      <c r="R35" s="22"/>
      <c r="S35" s="19"/>
    </row>
    <row r="36" spans="1:19" ht="36.75" customHeight="1">
      <c r="A36" s="447"/>
      <c r="B36" s="447"/>
      <c r="C36" s="470"/>
      <c r="D36" s="153" t="s">
        <v>372</v>
      </c>
      <c r="E36" s="424"/>
      <c r="F36" s="427"/>
      <c r="G36" s="22"/>
      <c r="H36" s="22"/>
      <c r="I36" s="22"/>
      <c r="J36" s="22"/>
      <c r="K36" s="191">
        <v>0.25</v>
      </c>
      <c r="L36" s="22"/>
      <c r="M36" s="22"/>
      <c r="N36" s="22"/>
      <c r="O36" s="22"/>
      <c r="P36" s="22"/>
      <c r="Q36" s="22"/>
      <c r="R36" s="22"/>
      <c r="S36" s="19"/>
    </row>
    <row r="37" spans="1:19" ht="54.75" customHeight="1">
      <c r="A37" s="447"/>
      <c r="B37" s="447"/>
      <c r="C37" s="470"/>
      <c r="D37" s="153" t="s">
        <v>373</v>
      </c>
      <c r="E37" s="424"/>
      <c r="F37" s="427"/>
      <c r="G37" s="22"/>
      <c r="H37" s="22"/>
      <c r="I37" s="22"/>
      <c r="J37" s="22"/>
      <c r="K37" s="191">
        <v>0.25</v>
      </c>
      <c r="L37" s="22"/>
      <c r="M37" s="22"/>
      <c r="N37" s="22"/>
      <c r="O37" s="22"/>
      <c r="P37" s="22"/>
      <c r="Q37" s="22"/>
      <c r="R37" s="22"/>
      <c r="S37" s="19"/>
    </row>
    <row r="38" spans="1:19" ht="27.75" customHeight="1">
      <c r="A38" s="447"/>
      <c r="B38" s="447"/>
      <c r="C38" s="470"/>
      <c r="D38" s="153" t="s">
        <v>374</v>
      </c>
      <c r="E38" s="424"/>
      <c r="F38" s="427"/>
      <c r="G38" s="22"/>
      <c r="H38" s="22"/>
      <c r="I38" s="22"/>
      <c r="J38" s="22"/>
      <c r="K38" s="22"/>
      <c r="L38" s="22"/>
      <c r="M38" s="191">
        <v>0.25</v>
      </c>
      <c r="N38" s="22"/>
      <c r="O38" s="22"/>
      <c r="P38" s="22"/>
      <c r="Q38" s="22"/>
      <c r="R38" s="22"/>
      <c r="S38" s="19"/>
    </row>
    <row r="39" spans="1:19" ht="27.75" customHeight="1">
      <c r="A39" s="445">
        <v>26</v>
      </c>
      <c r="B39" s="445">
        <v>2024</v>
      </c>
      <c r="C39" s="469" t="s">
        <v>259</v>
      </c>
      <c r="D39" s="153" t="s">
        <v>375</v>
      </c>
      <c r="E39" s="423">
        <v>3</v>
      </c>
      <c r="F39" s="426" t="s">
        <v>721</v>
      </c>
      <c r="G39" s="22"/>
      <c r="H39" s="22"/>
      <c r="I39" s="158">
        <v>0.2</v>
      </c>
      <c r="J39" s="22"/>
      <c r="K39" s="22"/>
      <c r="L39" s="22"/>
      <c r="M39" s="22"/>
      <c r="N39" s="22"/>
      <c r="O39" s="22"/>
      <c r="P39" s="22"/>
      <c r="Q39" s="22"/>
      <c r="R39" s="22"/>
      <c r="S39" s="178">
        <v>0.2</v>
      </c>
    </row>
    <row r="40" spans="1:19" ht="27.75" customHeight="1">
      <c r="A40" s="447"/>
      <c r="B40" s="447"/>
      <c r="C40" s="470"/>
      <c r="D40" s="153" t="s">
        <v>534</v>
      </c>
      <c r="E40" s="424"/>
      <c r="F40" s="427"/>
      <c r="G40" s="22"/>
      <c r="H40" s="22"/>
      <c r="I40" s="158">
        <v>0.2</v>
      </c>
      <c r="J40" s="22"/>
      <c r="K40" s="22"/>
      <c r="L40" s="22"/>
      <c r="M40" s="22"/>
      <c r="N40" s="22"/>
      <c r="O40" s="22"/>
      <c r="P40" s="22"/>
      <c r="Q40" s="22"/>
      <c r="R40" s="22"/>
      <c r="S40" s="178">
        <v>0.2</v>
      </c>
    </row>
    <row r="41" spans="1:19" ht="27.75" customHeight="1">
      <c r="A41" s="447"/>
      <c r="B41" s="447"/>
      <c r="C41" s="470"/>
      <c r="D41" s="153" t="s">
        <v>535</v>
      </c>
      <c r="E41" s="424"/>
      <c r="F41" s="427"/>
      <c r="G41" s="22"/>
      <c r="H41" s="22"/>
      <c r="I41" s="22"/>
      <c r="J41" s="158">
        <v>0.2</v>
      </c>
      <c r="K41" s="22"/>
      <c r="L41" s="22"/>
      <c r="M41" s="22"/>
      <c r="N41" s="22"/>
      <c r="O41" s="22"/>
      <c r="P41" s="22"/>
      <c r="Q41" s="22"/>
      <c r="R41" s="22"/>
      <c r="S41" s="178">
        <v>0.2</v>
      </c>
    </row>
    <row r="42" spans="1:19" ht="36.75" customHeight="1">
      <c r="A42" s="447"/>
      <c r="B42" s="447"/>
      <c r="C42" s="470"/>
      <c r="D42" s="153" t="s">
        <v>536</v>
      </c>
      <c r="E42" s="424"/>
      <c r="F42" s="427"/>
      <c r="G42" s="22"/>
      <c r="H42" s="22"/>
      <c r="I42" s="22"/>
      <c r="J42" s="158">
        <v>0.2</v>
      </c>
      <c r="K42" s="22"/>
      <c r="L42" s="22"/>
      <c r="M42" s="22"/>
      <c r="N42" s="22"/>
      <c r="O42" s="22"/>
      <c r="P42" s="22"/>
      <c r="Q42" s="22"/>
      <c r="R42" s="22"/>
      <c r="S42" s="178">
        <v>0.2</v>
      </c>
    </row>
    <row r="43" spans="1:19" ht="36.75" customHeight="1">
      <c r="A43" s="446"/>
      <c r="B43" s="446"/>
      <c r="C43" s="474"/>
      <c r="D43" s="153" t="s">
        <v>376</v>
      </c>
      <c r="E43" s="425"/>
      <c r="F43" s="428"/>
      <c r="G43" s="22"/>
      <c r="H43" s="22"/>
      <c r="I43" s="22"/>
      <c r="J43" s="158">
        <v>0.2</v>
      </c>
      <c r="K43" s="22"/>
      <c r="L43" s="22"/>
      <c r="M43" s="22"/>
      <c r="N43" s="22"/>
      <c r="O43" s="22"/>
      <c r="P43" s="22"/>
      <c r="Q43" s="22"/>
      <c r="R43" s="22"/>
      <c r="S43" s="178">
        <v>0.2</v>
      </c>
    </row>
    <row r="44" spans="1:19" ht="36" customHeight="1">
      <c r="A44" s="445">
        <v>38</v>
      </c>
      <c r="B44" s="445">
        <v>2024</v>
      </c>
      <c r="C44" s="469" t="s">
        <v>319</v>
      </c>
      <c r="D44" s="153" t="s">
        <v>455</v>
      </c>
      <c r="E44" s="423">
        <v>6</v>
      </c>
      <c r="F44" s="426" t="s">
        <v>703</v>
      </c>
      <c r="G44" s="22"/>
      <c r="H44" s="22"/>
      <c r="I44" s="158">
        <v>0.33</v>
      </c>
      <c r="J44" s="22"/>
      <c r="K44" s="22"/>
      <c r="L44" s="22"/>
      <c r="M44" s="22"/>
      <c r="N44" s="22"/>
      <c r="O44" s="22"/>
      <c r="P44" s="22"/>
      <c r="Q44" s="22"/>
      <c r="R44" s="22"/>
      <c r="S44" s="178">
        <v>0.33</v>
      </c>
    </row>
    <row r="45" spans="1:19" ht="27" customHeight="1">
      <c r="A45" s="447"/>
      <c r="B45" s="447"/>
      <c r="C45" s="470"/>
      <c r="D45" s="153" t="s">
        <v>456</v>
      </c>
      <c r="E45" s="424"/>
      <c r="F45" s="427"/>
      <c r="G45" s="22"/>
      <c r="H45" s="22"/>
      <c r="I45" s="22"/>
      <c r="J45" s="22"/>
      <c r="K45" s="22"/>
      <c r="L45" s="158">
        <v>0.34</v>
      </c>
      <c r="M45" s="22"/>
      <c r="N45" s="22"/>
      <c r="O45" s="22"/>
      <c r="P45" s="22"/>
      <c r="Q45" s="22"/>
      <c r="R45" s="22"/>
      <c r="S45" s="178">
        <v>0.34</v>
      </c>
    </row>
    <row r="46" spans="1:19" ht="27" customHeight="1">
      <c r="A46" s="446"/>
      <c r="B46" s="446"/>
      <c r="C46" s="470"/>
      <c r="D46" s="153" t="s">
        <v>482</v>
      </c>
      <c r="E46" s="425"/>
      <c r="F46" s="428"/>
      <c r="G46" s="22"/>
      <c r="H46" s="22"/>
      <c r="I46" s="22"/>
      <c r="J46" s="22"/>
      <c r="K46" s="22"/>
      <c r="L46" s="22"/>
      <c r="M46" s="22"/>
      <c r="N46" s="22"/>
      <c r="O46" s="158">
        <v>0.33</v>
      </c>
      <c r="P46" s="22"/>
      <c r="Q46" s="22"/>
      <c r="R46" s="22"/>
      <c r="S46" s="178">
        <v>0.33</v>
      </c>
    </row>
    <row r="47" spans="1:19" ht="36" customHeight="1">
      <c r="A47" s="445">
        <v>41</v>
      </c>
      <c r="B47" s="445">
        <v>2024</v>
      </c>
      <c r="C47" s="430" t="s">
        <v>232</v>
      </c>
      <c r="D47" s="153" t="s">
        <v>485</v>
      </c>
      <c r="E47" s="423">
        <v>60</v>
      </c>
      <c r="F47" s="426" t="s">
        <v>723</v>
      </c>
      <c r="G47" s="159">
        <v>0.33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178">
        <v>0.33</v>
      </c>
    </row>
    <row r="48" spans="1:19" ht="27">
      <c r="A48" s="447"/>
      <c r="B48" s="447"/>
      <c r="C48" s="431"/>
      <c r="D48" s="149" t="s">
        <v>355</v>
      </c>
      <c r="E48" s="424"/>
      <c r="F48" s="427"/>
      <c r="G48" s="21"/>
      <c r="H48" s="159">
        <v>0.34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78">
        <v>0.34</v>
      </c>
    </row>
    <row r="49" spans="1:19" ht="27">
      <c r="A49" s="446"/>
      <c r="B49" s="446"/>
      <c r="C49" s="432"/>
      <c r="D49" s="149" t="s">
        <v>489</v>
      </c>
      <c r="E49" s="425"/>
      <c r="F49" s="428"/>
      <c r="G49" s="21"/>
      <c r="H49" s="21"/>
      <c r="I49" s="159">
        <v>0.33</v>
      </c>
      <c r="J49" s="21"/>
      <c r="K49" s="21"/>
      <c r="L49" s="21"/>
      <c r="M49" s="21"/>
      <c r="N49" s="21"/>
      <c r="O49" s="21"/>
      <c r="P49" s="21"/>
      <c r="Q49" s="21"/>
      <c r="R49" s="21"/>
      <c r="S49" s="178">
        <v>0.33</v>
      </c>
    </row>
    <row r="50" spans="1:19" ht="36">
      <c r="A50" s="445">
        <v>43</v>
      </c>
      <c r="B50" s="445">
        <v>2024</v>
      </c>
      <c r="C50" s="430" t="s">
        <v>234</v>
      </c>
      <c r="D50" s="153" t="s">
        <v>485</v>
      </c>
      <c r="E50" s="423">
        <v>250</v>
      </c>
      <c r="F50" s="426" t="s">
        <v>724</v>
      </c>
      <c r="G50" s="22"/>
      <c r="H50" s="22"/>
      <c r="I50" s="22"/>
      <c r="J50" s="22"/>
      <c r="K50" s="22"/>
      <c r="L50" s="158">
        <v>0.33</v>
      </c>
      <c r="M50" s="22"/>
      <c r="N50" s="22"/>
      <c r="O50" s="22"/>
      <c r="P50" s="22"/>
      <c r="Q50" s="22"/>
      <c r="R50" s="22"/>
      <c r="S50" s="178">
        <v>0.33</v>
      </c>
    </row>
    <row r="51" spans="1:19" ht="27">
      <c r="A51" s="447"/>
      <c r="B51" s="447"/>
      <c r="C51" s="431"/>
      <c r="D51" s="149" t="s">
        <v>355</v>
      </c>
      <c r="E51" s="424"/>
      <c r="F51" s="427"/>
      <c r="G51" s="22"/>
      <c r="H51" s="22"/>
      <c r="I51" s="22"/>
      <c r="J51" s="22"/>
      <c r="K51" s="22"/>
      <c r="L51" s="22"/>
      <c r="M51" s="158">
        <v>0.34</v>
      </c>
      <c r="N51" s="22"/>
      <c r="O51" s="22"/>
      <c r="P51" s="22"/>
      <c r="Q51" s="22"/>
      <c r="R51" s="22"/>
      <c r="S51" s="178">
        <v>0.34</v>
      </c>
    </row>
    <row r="52" spans="1:19" ht="27">
      <c r="A52" s="446"/>
      <c r="B52" s="446"/>
      <c r="C52" s="432"/>
      <c r="D52" s="149" t="s">
        <v>489</v>
      </c>
      <c r="E52" s="425"/>
      <c r="F52" s="428"/>
      <c r="G52" s="22"/>
      <c r="H52" s="22"/>
      <c r="I52" s="22"/>
      <c r="J52" s="22"/>
      <c r="K52" s="22"/>
      <c r="L52" s="22"/>
      <c r="M52" s="158">
        <v>0.33</v>
      </c>
      <c r="N52" s="22"/>
      <c r="O52" s="22"/>
      <c r="P52" s="22"/>
      <c r="Q52" s="22"/>
      <c r="R52" s="22"/>
      <c r="S52" s="178">
        <v>0.33</v>
      </c>
    </row>
    <row r="53" spans="1:19" ht="36">
      <c r="A53" s="445">
        <v>47</v>
      </c>
      <c r="B53" s="445">
        <v>2024</v>
      </c>
      <c r="C53" s="430" t="s">
        <v>241</v>
      </c>
      <c r="D53" s="153" t="s">
        <v>485</v>
      </c>
      <c r="E53" s="423">
        <v>200</v>
      </c>
      <c r="F53" s="426" t="s">
        <v>725</v>
      </c>
      <c r="G53" s="22"/>
      <c r="H53" s="22"/>
      <c r="I53" s="22"/>
      <c r="J53" s="22"/>
      <c r="K53" s="22"/>
      <c r="L53" s="158">
        <v>0.33</v>
      </c>
      <c r="M53" s="22"/>
      <c r="N53" s="22"/>
      <c r="O53" s="22"/>
      <c r="P53" s="22"/>
      <c r="Q53" s="22"/>
      <c r="R53" s="22"/>
      <c r="S53" s="178">
        <v>0.33</v>
      </c>
    </row>
    <row r="54" spans="1:19" ht="27">
      <c r="A54" s="447"/>
      <c r="B54" s="447"/>
      <c r="C54" s="431"/>
      <c r="D54" s="149" t="s">
        <v>355</v>
      </c>
      <c r="E54" s="424"/>
      <c r="F54" s="427"/>
      <c r="G54" s="22"/>
      <c r="H54" s="22"/>
      <c r="I54" s="22"/>
      <c r="J54" s="22"/>
      <c r="K54" s="22"/>
      <c r="L54" s="22"/>
      <c r="M54" s="158">
        <v>0.34</v>
      </c>
      <c r="N54" s="22"/>
      <c r="O54" s="22"/>
      <c r="P54" s="22"/>
      <c r="Q54" s="22"/>
      <c r="R54" s="22"/>
      <c r="S54" s="178">
        <v>0.34</v>
      </c>
    </row>
    <row r="55" spans="1:19" ht="27">
      <c r="A55" s="446"/>
      <c r="B55" s="446"/>
      <c r="C55" s="432"/>
      <c r="D55" s="149" t="s">
        <v>489</v>
      </c>
      <c r="E55" s="425"/>
      <c r="F55" s="428"/>
      <c r="G55" s="22"/>
      <c r="H55" s="22"/>
      <c r="I55" s="22"/>
      <c r="J55" s="22"/>
      <c r="K55" s="22"/>
      <c r="L55" s="22"/>
      <c r="M55" s="158">
        <v>0.33</v>
      </c>
      <c r="N55" s="22"/>
      <c r="O55" s="22"/>
      <c r="P55" s="22"/>
      <c r="Q55" s="22"/>
      <c r="R55" s="22"/>
      <c r="S55" s="178">
        <v>0.33</v>
      </c>
    </row>
    <row r="56" spans="1:19" ht="36">
      <c r="A56" s="445">
        <v>48</v>
      </c>
      <c r="B56" s="445">
        <v>2024</v>
      </c>
      <c r="C56" s="430" t="s">
        <v>243</v>
      </c>
      <c r="D56" s="153" t="s">
        <v>485</v>
      </c>
      <c r="E56" s="423">
        <v>30</v>
      </c>
      <c r="F56" s="426" t="s">
        <v>726</v>
      </c>
      <c r="G56" s="22"/>
      <c r="H56" s="22"/>
      <c r="I56" s="22"/>
      <c r="J56" s="22"/>
      <c r="K56" s="22"/>
      <c r="L56" s="158">
        <v>0.33</v>
      </c>
      <c r="M56" s="22"/>
      <c r="N56" s="22"/>
      <c r="O56" s="22"/>
      <c r="P56" s="22"/>
      <c r="Q56" s="22"/>
      <c r="R56" s="22"/>
      <c r="S56" s="178">
        <v>0.33</v>
      </c>
    </row>
    <row r="57" spans="1:19" ht="27">
      <c r="A57" s="447"/>
      <c r="B57" s="447"/>
      <c r="C57" s="431"/>
      <c r="D57" s="149" t="s">
        <v>355</v>
      </c>
      <c r="E57" s="424"/>
      <c r="F57" s="427"/>
      <c r="G57" s="22"/>
      <c r="H57" s="22"/>
      <c r="I57" s="22"/>
      <c r="J57" s="22"/>
      <c r="K57" s="22"/>
      <c r="L57" s="158"/>
      <c r="M57" s="158">
        <v>0.34</v>
      </c>
      <c r="N57" s="22"/>
      <c r="O57" s="22"/>
      <c r="P57" s="22"/>
      <c r="Q57" s="22"/>
      <c r="R57" s="22"/>
      <c r="S57" s="178">
        <v>0.34</v>
      </c>
    </row>
    <row r="58" spans="1:19" ht="27">
      <c r="A58" s="446"/>
      <c r="B58" s="446"/>
      <c r="C58" s="432"/>
      <c r="D58" s="149" t="s">
        <v>489</v>
      </c>
      <c r="E58" s="425"/>
      <c r="F58" s="428"/>
      <c r="G58" s="22"/>
      <c r="H58" s="22"/>
      <c r="I58" s="22"/>
      <c r="J58" s="22"/>
      <c r="K58" s="22"/>
      <c r="L58" s="158"/>
      <c r="M58" s="158">
        <v>0.33</v>
      </c>
      <c r="N58" s="22"/>
      <c r="O58" s="22"/>
      <c r="P58" s="22"/>
      <c r="Q58" s="22"/>
      <c r="R58" s="22"/>
      <c r="S58" s="178">
        <v>0.33</v>
      </c>
    </row>
    <row r="59" spans="1:19" ht="30.75" customHeight="1">
      <c r="A59" s="445">
        <v>76</v>
      </c>
      <c r="B59" s="445">
        <v>2024</v>
      </c>
      <c r="C59" s="430" t="s">
        <v>263</v>
      </c>
      <c r="D59" s="153" t="s">
        <v>364</v>
      </c>
      <c r="E59" s="423">
        <v>7</v>
      </c>
      <c r="F59" s="426" t="s">
        <v>721</v>
      </c>
      <c r="G59" s="22"/>
      <c r="H59" s="22"/>
      <c r="I59" s="158">
        <v>0.33</v>
      </c>
      <c r="J59" s="22"/>
      <c r="K59" s="22"/>
      <c r="L59" s="22"/>
      <c r="M59" s="22"/>
      <c r="N59" s="22"/>
      <c r="O59" s="22"/>
      <c r="P59" s="22"/>
      <c r="Q59" s="22"/>
      <c r="R59" s="22"/>
      <c r="S59" s="178">
        <v>0.33</v>
      </c>
    </row>
    <row r="60" spans="1:19" ht="41.25" customHeight="1">
      <c r="A60" s="447"/>
      <c r="B60" s="447"/>
      <c r="C60" s="431"/>
      <c r="D60" s="153" t="s">
        <v>386</v>
      </c>
      <c r="E60" s="424"/>
      <c r="F60" s="427"/>
      <c r="G60" s="22"/>
      <c r="H60" s="22"/>
      <c r="I60" s="22"/>
      <c r="J60" s="158">
        <v>0.34</v>
      </c>
      <c r="K60" s="22"/>
      <c r="L60" s="22"/>
      <c r="M60" s="22"/>
      <c r="N60" s="22"/>
      <c r="O60" s="22"/>
      <c r="P60" s="22"/>
      <c r="Q60" s="22"/>
      <c r="R60" s="22"/>
      <c r="S60" s="178">
        <v>0.34</v>
      </c>
    </row>
    <row r="61" spans="1:19" ht="41.25" customHeight="1">
      <c r="A61" s="446"/>
      <c r="B61" s="446"/>
      <c r="C61" s="432"/>
      <c r="D61" s="153" t="s">
        <v>378</v>
      </c>
      <c r="E61" s="424"/>
      <c r="F61" s="427"/>
      <c r="G61" s="22"/>
      <c r="H61" s="22"/>
      <c r="I61" s="22"/>
      <c r="J61" s="158">
        <v>0.33</v>
      </c>
      <c r="K61" s="22"/>
      <c r="L61" s="22"/>
      <c r="M61" s="22"/>
      <c r="N61" s="22"/>
      <c r="O61" s="22"/>
      <c r="P61" s="22"/>
      <c r="Q61" s="22"/>
      <c r="R61" s="22"/>
      <c r="S61" s="178">
        <v>0.33</v>
      </c>
    </row>
    <row r="62" spans="1:19" ht="30.75" customHeight="1">
      <c r="A62" s="445">
        <v>89</v>
      </c>
      <c r="B62" s="445">
        <v>2024</v>
      </c>
      <c r="C62" s="430" t="s">
        <v>267</v>
      </c>
      <c r="D62" s="153" t="s">
        <v>364</v>
      </c>
      <c r="E62" s="423">
        <v>2</v>
      </c>
      <c r="F62" s="426" t="s">
        <v>721</v>
      </c>
      <c r="G62" s="22"/>
      <c r="H62" s="22"/>
      <c r="I62" s="158">
        <v>0.33</v>
      </c>
      <c r="J62" s="22"/>
      <c r="K62" s="22"/>
      <c r="L62" s="22"/>
      <c r="M62" s="22"/>
      <c r="N62" s="22"/>
      <c r="O62" s="22"/>
      <c r="P62" s="22"/>
      <c r="Q62" s="22"/>
      <c r="R62" s="22"/>
      <c r="S62" s="178">
        <v>0.33</v>
      </c>
    </row>
    <row r="63" spans="1:19" ht="30.75" customHeight="1">
      <c r="A63" s="447"/>
      <c r="B63" s="447"/>
      <c r="C63" s="431"/>
      <c r="D63" s="153" t="s">
        <v>377</v>
      </c>
      <c r="E63" s="424"/>
      <c r="F63" s="427"/>
      <c r="G63" s="22"/>
      <c r="H63" s="22"/>
      <c r="I63" s="22"/>
      <c r="J63" s="158">
        <v>0.34</v>
      </c>
      <c r="K63" s="22"/>
      <c r="L63" s="22"/>
      <c r="M63" s="22"/>
      <c r="N63" s="22"/>
      <c r="O63" s="22"/>
      <c r="P63" s="22"/>
      <c r="Q63" s="22"/>
      <c r="R63" s="22"/>
      <c r="S63" s="178">
        <v>0.34</v>
      </c>
    </row>
    <row r="64" spans="1:19" ht="42.75" customHeight="1">
      <c r="A64" s="446"/>
      <c r="B64" s="446"/>
      <c r="C64" s="432"/>
      <c r="D64" s="153" t="s">
        <v>378</v>
      </c>
      <c r="E64" s="425"/>
      <c r="F64" s="428"/>
      <c r="G64" s="22"/>
      <c r="H64" s="22"/>
      <c r="I64" s="22"/>
      <c r="J64" s="158">
        <v>0.33</v>
      </c>
      <c r="K64" s="22"/>
      <c r="L64" s="22"/>
      <c r="M64" s="22"/>
      <c r="N64" s="22"/>
      <c r="O64" s="22"/>
      <c r="P64" s="22"/>
      <c r="Q64" s="22"/>
      <c r="R64" s="22"/>
      <c r="S64" s="178">
        <v>0.33</v>
      </c>
    </row>
    <row r="65" spans="1:19" ht="38.25" customHeight="1">
      <c r="A65" s="445">
        <v>90</v>
      </c>
      <c r="B65" s="445">
        <v>2024</v>
      </c>
      <c r="C65" s="433" t="s">
        <v>268</v>
      </c>
      <c r="D65" s="153" t="s">
        <v>379</v>
      </c>
      <c r="E65" s="423">
        <v>9</v>
      </c>
      <c r="F65" s="426" t="s">
        <v>721</v>
      </c>
      <c r="G65" s="22"/>
      <c r="H65" s="22"/>
      <c r="I65" s="158">
        <v>0.1</v>
      </c>
      <c r="J65" s="22"/>
      <c r="K65" s="22"/>
      <c r="L65" s="22"/>
      <c r="M65" s="22"/>
      <c r="N65" s="22"/>
      <c r="O65" s="22"/>
      <c r="P65" s="22"/>
      <c r="Q65" s="22"/>
      <c r="R65" s="22"/>
      <c r="S65" s="178">
        <v>0.1</v>
      </c>
    </row>
    <row r="66" spans="1:19" ht="38.25" customHeight="1">
      <c r="A66" s="447"/>
      <c r="B66" s="447"/>
      <c r="C66" s="455"/>
      <c r="D66" s="153" t="s">
        <v>534</v>
      </c>
      <c r="E66" s="424"/>
      <c r="F66" s="427"/>
      <c r="G66" s="22"/>
      <c r="H66" s="22"/>
      <c r="I66" s="158">
        <v>0.1</v>
      </c>
      <c r="J66" s="22"/>
      <c r="K66" s="22"/>
      <c r="L66" s="22"/>
      <c r="M66" s="22"/>
      <c r="N66" s="22"/>
      <c r="O66" s="22"/>
      <c r="P66" s="22"/>
      <c r="Q66" s="22"/>
      <c r="R66" s="22"/>
      <c r="S66" s="178">
        <v>0.1</v>
      </c>
    </row>
    <row r="67" spans="1:19" ht="38.25" customHeight="1">
      <c r="A67" s="447"/>
      <c r="B67" s="447"/>
      <c r="C67" s="455"/>
      <c r="D67" s="153" t="s">
        <v>380</v>
      </c>
      <c r="E67" s="424"/>
      <c r="F67" s="427"/>
      <c r="G67" s="22"/>
      <c r="H67" s="22"/>
      <c r="I67" s="22"/>
      <c r="J67" s="22"/>
      <c r="K67" s="158">
        <v>0.2</v>
      </c>
      <c r="L67" s="22"/>
      <c r="M67" s="22"/>
      <c r="N67" s="22"/>
      <c r="O67" s="22"/>
      <c r="P67" s="22"/>
      <c r="Q67" s="22"/>
      <c r="R67" s="22"/>
      <c r="S67" s="178">
        <v>0.2</v>
      </c>
    </row>
    <row r="68" spans="1:19" ht="38.25" customHeight="1">
      <c r="A68" s="447"/>
      <c r="B68" s="447"/>
      <c r="C68" s="455"/>
      <c r="D68" s="153" t="s">
        <v>381</v>
      </c>
      <c r="E68" s="424"/>
      <c r="F68" s="427"/>
      <c r="G68" s="22"/>
      <c r="H68" s="22"/>
      <c r="I68" s="22"/>
      <c r="J68" s="22"/>
      <c r="K68" s="158">
        <v>0.2</v>
      </c>
      <c r="L68" s="22"/>
      <c r="M68" s="22"/>
      <c r="N68" s="22"/>
      <c r="O68" s="22"/>
      <c r="P68" s="22"/>
      <c r="Q68" s="22"/>
      <c r="R68" s="22"/>
      <c r="S68" s="178">
        <v>0.2</v>
      </c>
    </row>
    <row r="69" spans="1:19" ht="38.25" customHeight="1">
      <c r="A69" s="447"/>
      <c r="B69" s="447"/>
      <c r="C69" s="455"/>
      <c r="D69" s="153" t="s">
        <v>374</v>
      </c>
      <c r="E69" s="424"/>
      <c r="F69" s="427"/>
      <c r="G69" s="22"/>
      <c r="H69" s="22"/>
      <c r="I69" s="22"/>
      <c r="J69" s="22"/>
      <c r="K69" s="188">
        <v>0.2</v>
      </c>
      <c r="L69" s="22"/>
      <c r="M69" s="22"/>
      <c r="N69" s="22"/>
      <c r="O69" s="22"/>
      <c r="P69" s="22"/>
      <c r="Q69" s="22"/>
      <c r="R69" s="22"/>
      <c r="S69" s="19"/>
    </row>
    <row r="70" spans="1:19" ht="38.25" customHeight="1">
      <c r="A70" s="446"/>
      <c r="B70" s="446"/>
      <c r="C70" s="456"/>
      <c r="D70" s="153" t="s">
        <v>382</v>
      </c>
      <c r="E70" s="425"/>
      <c r="F70" s="428"/>
      <c r="G70" s="22"/>
      <c r="H70" s="22"/>
      <c r="I70" s="22"/>
      <c r="J70" s="22"/>
      <c r="K70" s="188">
        <v>0.2</v>
      </c>
      <c r="L70" s="22"/>
      <c r="M70" s="22"/>
      <c r="N70" s="22"/>
      <c r="O70" s="22"/>
      <c r="P70" s="22"/>
      <c r="Q70" s="22"/>
      <c r="R70" s="22"/>
      <c r="S70" s="19"/>
    </row>
    <row r="71" spans="1:19" ht="30.75" customHeight="1">
      <c r="A71" s="445">
        <v>91</v>
      </c>
      <c r="B71" s="445">
        <v>2024</v>
      </c>
      <c r="C71" s="430" t="s">
        <v>269</v>
      </c>
      <c r="D71" s="153" t="s">
        <v>383</v>
      </c>
      <c r="E71" s="423">
        <v>130</v>
      </c>
      <c r="F71" s="426" t="s">
        <v>721</v>
      </c>
      <c r="G71" s="158">
        <v>0.2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178">
        <v>0.2</v>
      </c>
    </row>
    <row r="72" spans="1:19" ht="30.75" customHeight="1">
      <c r="A72" s="447"/>
      <c r="B72" s="447"/>
      <c r="C72" s="431"/>
      <c r="D72" s="153" t="s">
        <v>364</v>
      </c>
      <c r="E72" s="424"/>
      <c r="F72" s="427"/>
      <c r="G72" s="158">
        <v>0.2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178">
        <v>0.2</v>
      </c>
    </row>
    <row r="73" spans="1:19" ht="30.75" customHeight="1">
      <c r="A73" s="447"/>
      <c r="B73" s="447"/>
      <c r="C73" s="431"/>
      <c r="D73" s="153" t="s">
        <v>366</v>
      </c>
      <c r="E73" s="424"/>
      <c r="F73" s="427"/>
      <c r="G73" s="22"/>
      <c r="H73" s="22"/>
      <c r="I73" s="22"/>
      <c r="J73" s="158">
        <v>0.2</v>
      </c>
      <c r="K73" s="22"/>
      <c r="L73" s="22"/>
      <c r="M73" s="22"/>
      <c r="N73" s="22"/>
      <c r="O73" s="22"/>
      <c r="P73" s="22"/>
      <c r="Q73" s="22"/>
      <c r="R73" s="22"/>
      <c r="S73" s="178">
        <v>0.2</v>
      </c>
    </row>
    <row r="74" spans="1:19" ht="46.5" customHeight="1">
      <c r="A74" s="447"/>
      <c r="B74" s="447"/>
      <c r="C74" s="431"/>
      <c r="D74" s="153" t="s">
        <v>384</v>
      </c>
      <c r="E74" s="424"/>
      <c r="F74" s="427"/>
      <c r="G74" s="22"/>
      <c r="H74" s="22"/>
      <c r="I74" s="22"/>
      <c r="J74" s="158">
        <v>0.2</v>
      </c>
      <c r="K74" s="22"/>
      <c r="L74" s="22"/>
      <c r="M74" s="22"/>
      <c r="N74" s="22"/>
      <c r="O74" s="22"/>
      <c r="P74" s="22"/>
      <c r="Q74" s="22"/>
      <c r="R74" s="22"/>
      <c r="S74" s="178">
        <v>0.2</v>
      </c>
    </row>
    <row r="75" spans="1:19" ht="59.25" customHeight="1">
      <c r="A75" s="447"/>
      <c r="B75" s="447"/>
      <c r="C75" s="431"/>
      <c r="D75" s="153" t="s">
        <v>385</v>
      </c>
      <c r="E75" s="424"/>
      <c r="F75" s="427"/>
      <c r="G75" s="22"/>
      <c r="H75" s="22"/>
      <c r="I75" s="22"/>
      <c r="J75" s="158">
        <v>0.2</v>
      </c>
      <c r="K75" s="22"/>
      <c r="L75" s="22"/>
      <c r="M75" s="22"/>
      <c r="N75" s="22"/>
      <c r="O75" s="22"/>
      <c r="P75" s="22"/>
      <c r="Q75" s="22"/>
      <c r="R75" s="22"/>
      <c r="S75" s="178">
        <v>0.2</v>
      </c>
    </row>
    <row r="76" spans="1:19" ht="36">
      <c r="A76" s="445">
        <v>106</v>
      </c>
      <c r="B76" s="445">
        <v>2024</v>
      </c>
      <c r="C76" s="430" t="s">
        <v>115</v>
      </c>
      <c r="D76" s="153" t="s">
        <v>486</v>
      </c>
      <c r="E76" s="423">
        <v>25</v>
      </c>
      <c r="F76" s="426" t="s">
        <v>727</v>
      </c>
      <c r="G76" s="22"/>
      <c r="H76" s="22"/>
      <c r="I76" s="22"/>
      <c r="J76" s="158">
        <v>0.33</v>
      </c>
      <c r="K76" s="22"/>
      <c r="L76" s="22"/>
      <c r="M76" s="22"/>
      <c r="N76" s="22"/>
      <c r="O76" s="22"/>
      <c r="P76" s="22"/>
      <c r="Q76" s="22"/>
      <c r="R76" s="22"/>
      <c r="S76" s="178">
        <v>0.33</v>
      </c>
    </row>
    <row r="77" spans="1:19" ht="27">
      <c r="A77" s="447"/>
      <c r="B77" s="447"/>
      <c r="C77" s="431"/>
      <c r="D77" s="149" t="s">
        <v>355</v>
      </c>
      <c r="E77" s="424"/>
      <c r="F77" s="427"/>
      <c r="G77" s="22"/>
      <c r="H77" s="22"/>
      <c r="I77" s="22"/>
      <c r="J77" s="22"/>
      <c r="K77" s="158">
        <v>0.34</v>
      </c>
      <c r="L77" s="22"/>
      <c r="M77" s="22"/>
      <c r="N77" s="22"/>
      <c r="O77" s="22"/>
      <c r="P77" s="22"/>
      <c r="Q77" s="22"/>
      <c r="R77" s="22"/>
      <c r="S77" s="178">
        <v>0.34</v>
      </c>
    </row>
    <row r="78" spans="1:19" ht="27">
      <c r="A78" s="446"/>
      <c r="B78" s="446"/>
      <c r="C78" s="432"/>
      <c r="D78" s="149" t="s">
        <v>484</v>
      </c>
      <c r="E78" s="425"/>
      <c r="F78" s="428"/>
      <c r="G78" s="22"/>
      <c r="H78" s="22"/>
      <c r="I78" s="22"/>
      <c r="J78" s="22"/>
      <c r="K78" s="158">
        <v>0.33</v>
      </c>
      <c r="L78" s="22"/>
      <c r="M78" s="22"/>
      <c r="N78" s="22"/>
      <c r="O78" s="22"/>
      <c r="P78" s="22"/>
      <c r="Q78" s="22"/>
      <c r="R78" s="22"/>
      <c r="S78" s="178">
        <v>0.33</v>
      </c>
    </row>
    <row r="79" spans="1:19" ht="36">
      <c r="A79" s="445">
        <v>107</v>
      </c>
      <c r="B79" s="445">
        <v>2024</v>
      </c>
      <c r="C79" s="430" t="s">
        <v>117</v>
      </c>
      <c r="D79" s="153" t="s">
        <v>486</v>
      </c>
      <c r="E79" s="423">
        <v>25</v>
      </c>
      <c r="F79" s="426" t="s">
        <v>726</v>
      </c>
      <c r="G79" s="22"/>
      <c r="H79" s="22"/>
      <c r="I79" s="22"/>
      <c r="J79" s="22"/>
      <c r="K79" s="22"/>
      <c r="L79" s="22"/>
      <c r="M79" s="22"/>
      <c r="N79" s="22"/>
      <c r="O79" s="22"/>
      <c r="P79" s="158">
        <v>0.33</v>
      </c>
      <c r="Q79" s="22"/>
      <c r="R79" s="22"/>
      <c r="S79" s="19"/>
    </row>
    <row r="80" spans="1:19" ht="27">
      <c r="A80" s="447"/>
      <c r="B80" s="447"/>
      <c r="C80" s="431"/>
      <c r="D80" s="149" t="s">
        <v>355</v>
      </c>
      <c r="E80" s="424"/>
      <c r="F80" s="427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158">
        <v>0.34</v>
      </c>
      <c r="R80" s="22"/>
      <c r="S80" s="19"/>
    </row>
    <row r="81" spans="1:19" ht="27">
      <c r="A81" s="446"/>
      <c r="B81" s="446"/>
      <c r="C81" s="432"/>
      <c r="D81" s="149" t="s">
        <v>484</v>
      </c>
      <c r="E81" s="425"/>
      <c r="F81" s="428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158">
        <v>0.33</v>
      </c>
      <c r="R81" s="22"/>
      <c r="S81" s="19"/>
    </row>
    <row r="82" spans="1:19" ht="48.75" customHeight="1">
      <c r="A82" s="445">
        <v>108</v>
      </c>
      <c r="B82" s="445">
        <v>2024</v>
      </c>
      <c r="C82" s="430" t="s">
        <v>271</v>
      </c>
      <c r="D82" s="149" t="s">
        <v>483</v>
      </c>
      <c r="E82" s="423">
        <v>25</v>
      </c>
      <c r="F82" s="426" t="s">
        <v>728</v>
      </c>
      <c r="G82" s="22"/>
      <c r="H82" s="22"/>
      <c r="I82" s="22"/>
      <c r="J82" s="158">
        <v>0.5</v>
      </c>
      <c r="K82" s="22"/>
      <c r="L82" s="22"/>
      <c r="M82" s="22"/>
      <c r="N82" s="22"/>
      <c r="O82" s="22"/>
      <c r="P82" s="158" t="s">
        <v>682</v>
      </c>
      <c r="Q82" s="22"/>
      <c r="R82" s="22"/>
      <c r="S82" s="178">
        <v>0.5</v>
      </c>
    </row>
    <row r="83" spans="1:19" ht="48.75" customHeight="1">
      <c r="A83" s="446"/>
      <c r="B83" s="446"/>
      <c r="C83" s="432"/>
      <c r="D83" s="149" t="s">
        <v>484</v>
      </c>
      <c r="E83" s="425"/>
      <c r="F83" s="428"/>
      <c r="G83" s="22"/>
      <c r="H83" s="22"/>
      <c r="I83" s="22"/>
      <c r="J83" s="22"/>
      <c r="K83" s="22"/>
      <c r="L83" s="158">
        <v>0.5</v>
      </c>
      <c r="M83" s="22"/>
      <c r="N83" s="22"/>
      <c r="O83" s="22"/>
      <c r="P83" s="22"/>
      <c r="Q83" s="158" t="s">
        <v>682</v>
      </c>
      <c r="R83" s="22"/>
      <c r="S83" s="178">
        <v>0.5</v>
      </c>
    </row>
    <row r="84" spans="1:19" ht="36">
      <c r="A84" s="445">
        <v>110</v>
      </c>
      <c r="B84" s="445">
        <v>2024</v>
      </c>
      <c r="C84" s="430" t="s">
        <v>274</v>
      </c>
      <c r="D84" s="153" t="s">
        <v>486</v>
      </c>
      <c r="E84" s="423">
        <v>25</v>
      </c>
      <c r="F84" s="426" t="s">
        <v>729</v>
      </c>
      <c r="G84" s="22"/>
      <c r="H84" s="22"/>
      <c r="I84" s="22"/>
      <c r="J84" s="22"/>
      <c r="K84" s="22"/>
      <c r="L84" s="22"/>
      <c r="M84" s="22"/>
      <c r="N84" s="22"/>
      <c r="O84" s="22"/>
      <c r="P84" s="158">
        <v>0.33</v>
      </c>
      <c r="Q84" s="22"/>
      <c r="R84" s="22"/>
      <c r="S84" s="19"/>
    </row>
    <row r="85" spans="1:19" ht="27">
      <c r="A85" s="447"/>
      <c r="B85" s="447"/>
      <c r="C85" s="431"/>
      <c r="D85" s="149" t="s">
        <v>355</v>
      </c>
      <c r="E85" s="424"/>
      <c r="F85" s="427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158">
        <v>0.34</v>
      </c>
      <c r="R85" s="22"/>
      <c r="S85" s="19"/>
    </row>
    <row r="86" spans="1:19" ht="27">
      <c r="A86" s="446"/>
      <c r="B86" s="446"/>
      <c r="C86" s="432"/>
      <c r="D86" s="149" t="s">
        <v>484</v>
      </c>
      <c r="E86" s="425"/>
      <c r="F86" s="428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158">
        <v>0.33</v>
      </c>
      <c r="R86" s="22"/>
      <c r="S86" s="19"/>
    </row>
    <row r="87" spans="1:19" ht="27">
      <c r="A87" s="445"/>
      <c r="B87" s="445"/>
      <c r="C87" s="463"/>
      <c r="D87" s="23"/>
      <c r="E87" s="457"/>
      <c r="F87" s="460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19"/>
    </row>
    <row r="88" spans="1:19" ht="27">
      <c r="A88" s="447"/>
      <c r="B88" s="447"/>
      <c r="C88" s="464"/>
      <c r="D88" s="23"/>
      <c r="E88" s="458"/>
      <c r="F88" s="461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9"/>
    </row>
    <row r="89" spans="1:19" ht="27">
      <c r="A89" s="447"/>
      <c r="B89" s="447"/>
      <c r="C89" s="464"/>
      <c r="D89" s="23"/>
      <c r="E89" s="458"/>
      <c r="F89" s="46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19"/>
    </row>
    <row r="90" spans="1:19" ht="27">
      <c r="A90" s="447"/>
      <c r="B90" s="447"/>
      <c r="C90" s="464"/>
      <c r="D90" s="23"/>
      <c r="E90" s="458"/>
      <c r="F90" s="46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9"/>
    </row>
    <row r="91" spans="1:19" ht="27">
      <c r="A91" s="447"/>
      <c r="B91" s="447"/>
      <c r="C91" s="464"/>
      <c r="D91" s="23"/>
      <c r="E91" s="458"/>
      <c r="F91" s="46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9"/>
    </row>
    <row r="92" spans="1:19" ht="27">
      <c r="A92" s="447"/>
      <c r="B92" s="447"/>
      <c r="C92" s="464"/>
      <c r="D92" s="23"/>
      <c r="E92" s="458"/>
      <c r="F92" s="461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19"/>
    </row>
    <row r="93" spans="1:19" ht="27">
      <c r="A93" s="447"/>
      <c r="B93" s="447"/>
      <c r="C93" s="464"/>
      <c r="D93" s="23"/>
      <c r="E93" s="458"/>
      <c r="F93" s="461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19"/>
    </row>
    <row r="94" spans="1:19" ht="27">
      <c r="A94" s="446"/>
      <c r="B94" s="446"/>
      <c r="C94" s="465"/>
      <c r="D94" s="23"/>
      <c r="E94" s="459"/>
      <c r="F94" s="46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19"/>
    </row>
    <row r="95" spans="1:19" ht="27">
      <c r="A95" s="445"/>
      <c r="B95" s="445"/>
      <c r="C95" s="463"/>
      <c r="D95" s="23"/>
      <c r="E95" s="457"/>
      <c r="F95" s="460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19"/>
    </row>
    <row r="96" spans="1:19" ht="27">
      <c r="A96" s="447"/>
      <c r="B96" s="447"/>
      <c r="C96" s="464"/>
      <c r="D96" s="23"/>
      <c r="E96" s="458"/>
      <c r="F96" s="461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19"/>
    </row>
    <row r="97" spans="1:19" ht="27">
      <c r="A97" s="447"/>
      <c r="B97" s="447"/>
      <c r="C97" s="464"/>
      <c r="D97" s="23"/>
      <c r="E97" s="458"/>
      <c r="F97" s="46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19"/>
    </row>
    <row r="98" spans="1:19" ht="27">
      <c r="A98" s="447"/>
      <c r="B98" s="447"/>
      <c r="C98" s="464"/>
      <c r="D98" s="23"/>
      <c r="E98" s="458"/>
      <c r="F98" s="461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19"/>
    </row>
    <row r="99" spans="1:19" ht="27">
      <c r="A99" s="447"/>
      <c r="B99" s="447"/>
      <c r="C99" s="464"/>
      <c r="D99" s="23"/>
      <c r="E99" s="458"/>
      <c r="F99" s="46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9"/>
    </row>
    <row r="100" spans="1:19" ht="27">
      <c r="A100" s="447"/>
      <c r="B100" s="447"/>
      <c r="C100" s="464"/>
      <c r="D100" s="23"/>
      <c r="E100" s="458"/>
      <c r="F100" s="46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19"/>
    </row>
    <row r="101" spans="1:19" ht="27">
      <c r="A101" s="447"/>
      <c r="B101" s="447"/>
      <c r="C101" s="464"/>
      <c r="D101" s="23"/>
      <c r="E101" s="458"/>
      <c r="F101" s="46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19"/>
    </row>
    <row r="102" spans="1:19" ht="27">
      <c r="A102" s="446"/>
      <c r="B102" s="446"/>
      <c r="C102" s="465"/>
      <c r="D102" s="23"/>
      <c r="E102" s="459"/>
      <c r="F102" s="46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19"/>
    </row>
    <row r="103" spans="1:19" ht="27">
      <c r="A103" s="445"/>
      <c r="B103" s="445"/>
      <c r="C103" s="463"/>
      <c r="D103" s="23"/>
      <c r="E103" s="457"/>
      <c r="F103" s="460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9"/>
    </row>
    <row r="104" spans="1:19" ht="27">
      <c r="A104" s="447"/>
      <c r="B104" s="447"/>
      <c r="C104" s="464"/>
      <c r="D104" s="23"/>
      <c r="E104" s="458"/>
      <c r="F104" s="46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19"/>
    </row>
    <row r="105" spans="1:19" ht="27">
      <c r="A105" s="447"/>
      <c r="B105" s="447"/>
      <c r="C105" s="464"/>
      <c r="D105" s="23"/>
      <c r="E105" s="458"/>
      <c r="F105" s="46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19"/>
    </row>
    <row r="106" spans="1:19" ht="27">
      <c r="A106" s="447"/>
      <c r="B106" s="447"/>
      <c r="C106" s="464"/>
      <c r="D106" s="23"/>
      <c r="E106" s="458"/>
      <c r="F106" s="46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19"/>
    </row>
    <row r="107" spans="1:19" ht="27">
      <c r="A107" s="447"/>
      <c r="B107" s="447"/>
      <c r="C107" s="464"/>
      <c r="D107" s="23"/>
      <c r="E107" s="458"/>
      <c r="F107" s="46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19"/>
    </row>
    <row r="108" spans="1:19" ht="27">
      <c r="A108" s="447"/>
      <c r="B108" s="447"/>
      <c r="C108" s="464"/>
      <c r="D108" s="23"/>
      <c r="E108" s="458"/>
      <c r="F108" s="46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19"/>
    </row>
    <row r="109" spans="1:19" ht="27">
      <c r="A109" s="447"/>
      <c r="B109" s="447"/>
      <c r="C109" s="464"/>
      <c r="D109" s="23"/>
      <c r="E109" s="458"/>
      <c r="F109" s="46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19"/>
    </row>
    <row r="110" spans="1:19" ht="27">
      <c r="A110" s="446"/>
      <c r="B110" s="446"/>
      <c r="C110" s="465"/>
      <c r="D110" s="23"/>
      <c r="E110" s="459"/>
      <c r="F110" s="46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19"/>
    </row>
    <row r="111" spans="1:19" ht="27">
      <c r="A111" s="445"/>
      <c r="B111" s="445"/>
      <c r="C111" s="463"/>
      <c r="D111" s="23"/>
      <c r="E111" s="457"/>
      <c r="F111" s="460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19"/>
    </row>
    <row r="112" spans="1:19" ht="27">
      <c r="A112" s="447"/>
      <c r="B112" s="447"/>
      <c r="C112" s="464"/>
      <c r="D112" s="23"/>
      <c r="E112" s="458"/>
      <c r="F112" s="461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19"/>
    </row>
    <row r="113" spans="1:19" ht="27">
      <c r="A113" s="447"/>
      <c r="B113" s="447"/>
      <c r="C113" s="464"/>
      <c r="D113" s="23"/>
      <c r="E113" s="458"/>
      <c r="F113" s="461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19"/>
    </row>
    <row r="114" spans="1:19" ht="27">
      <c r="A114" s="447"/>
      <c r="B114" s="447"/>
      <c r="C114" s="464"/>
      <c r="D114" s="23"/>
      <c r="E114" s="458"/>
      <c r="F114" s="461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19"/>
    </row>
    <row r="115" spans="1:19" ht="27">
      <c r="A115" s="447"/>
      <c r="B115" s="447"/>
      <c r="C115" s="464"/>
      <c r="D115" s="23"/>
      <c r="E115" s="458"/>
      <c r="F115" s="461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19"/>
    </row>
    <row r="116" spans="1:19" ht="27">
      <c r="A116" s="447"/>
      <c r="B116" s="447"/>
      <c r="C116" s="464"/>
      <c r="D116" s="23"/>
      <c r="E116" s="458"/>
      <c r="F116" s="461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19"/>
    </row>
    <row r="117" spans="1:19" ht="27">
      <c r="A117" s="447"/>
      <c r="B117" s="447"/>
      <c r="C117" s="464"/>
      <c r="D117" s="23"/>
      <c r="E117" s="458"/>
      <c r="F117" s="461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19"/>
    </row>
    <row r="118" spans="1:19" ht="27">
      <c r="A118" s="446"/>
      <c r="B118" s="446"/>
      <c r="C118" s="465"/>
      <c r="D118" s="23"/>
      <c r="E118" s="459"/>
      <c r="F118" s="46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19"/>
    </row>
    <row r="119" spans="1:19" ht="27">
      <c r="A119" s="445"/>
      <c r="B119" s="445"/>
      <c r="C119" s="463"/>
      <c r="D119" s="23"/>
      <c r="E119" s="457"/>
      <c r="F119" s="460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19"/>
    </row>
    <row r="120" spans="1:19" ht="27">
      <c r="A120" s="447"/>
      <c r="B120" s="447"/>
      <c r="C120" s="464"/>
      <c r="D120" s="23"/>
      <c r="E120" s="458"/>
      <c r="F120" s="461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19"/>
    </row>
    <row r="121" spans="1:19" ht="27">
      <c r="A121" s="447"/>
      <c r="B121" s="447"/>
      <c r="C121" s="464"/>
      <c r="D121" s="23"/>
      <c r="E121" s="458"/>
      <c r="F121" s="461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19"/>
    </row>
    <row r="122" spans="1:19" ht="27">
      <c r="A122" s="447"/>
      <c r="B122" s="447"/>
      <c r="C122" s="464"/>
      <c r="D122" s="23"/>
      <c r="E122" s="458"/>
      <c r="F122" s="461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19"/>
    </row>
    <row r="123" spans="1:19" ht="27">
      <c r="A123" s="447"/>
      <c r="B123" s="447"/>
      <c r="C123" s="464"/>
      <c r="D123" s="23"/>
      <c r="E123" s="458"/>
      <c r="F123" s="461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19"/>
    </row>
    <row r="124" spans="1:19" ht="27">
      <c r="A124" s="447"/>
      <c r="B124" s="447"/>
      <c r="C124" s="464"/>
      <c r="D124" s="23"/>
      <c r="E124" s="458"/>
      <c r="F124" s="461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19"/>
    </row>
    <row r="125" spans="1:19" ht="27">
      <c r="A125" s="447"/>
      <c r="B125" s="447"/>
      <c r="C125" s="464"/>
      <c r="D125" s="23"/>
      <c r="E125" s="458"/>
      <c r="F125" s="461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19"/>
    </row>
    <row r="126" spans="1:19" ht="27">
      <c r="A126" s="446"/>
      <c r="B126" s="446"/>
      <c r="C126" s="465"/>
      <c r="D126" s="23"/>
      <c r="E126" s="459"/>
      <c r="F126" s="46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19"/>
    </row>
    <row r="127" spans="1:19" ht="27">
      <c r="A127" s="445"/>
      <c r="B127" s="445"/>
      <c r="C127" s="463"/>
      <c r="D127" s="23"/>
      <c r="E127" s="457"/>
      <c r="F127" s="460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19"/>
    </row>
    <row r="128" spans="1:19" ht="27">
      <c r="A128" s="447"/>
      <c r="B128" s="447"/>
      <c r="C128" s="464"/>
      <c r="D128" s="23"/>
      <c r="E128" s="458"/>
      <c r="F128" s="461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19"/>
    </row>
    <row r="129" spans="1:19" ht="27">
      <c r="A129" s="447"/>
      <c r="B129" s="447"/>
      <c r="C129" s="464"/>
      <c r="D129" s="23"/>
      <c r="E129" s="458"/>
      <c r="F129" s="46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19"/>
    </row>
    <row r="130" spans="1:19" ht="27">
      <c r="A130" s="447"/>
      <c r="B130" s="447"/>
      <c r="C130" s="464"/>
      <c r="D130" s="23"/>
      <c r="E130" s="458"/>
      <c r="F130" s="461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19"/>
    </row>
    <row r="131" spans="1:19" ht="27">
      <c r="A131" s="447"/>
      <c r="B131" s="447"/>
      <c r="C131" s="464"/>
      <c r="D131" s="23"/>
      <c r="E131" s="458"/>
      <c r="F131" s="46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19"/>
    </row>
    <row r="132" spans="1:19" ht="27">
      <c r="A132" s="447"/>
      <c r="B132" s="447"/>
      <c r="C132" s="464"/>
      <c r="D132" s="23"/>
      <c r="E132" s="458"/>
      <c r="F132" s="461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19"/>
    </row>
    <row r="133" spans="1:19" ht="27">
      <c r="A133" s="447"/>
      <c r="B133" s="447"/>
      <c r="C133" s="464"/>
      <c r="D133" s="23"/>
      <c r="E133" s="458"/>
      <c r="F133" s="461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19"/>
    </row>
    <row r="134" spans="1:19" ht="27">
      <c r="A134" s="446"/>
      <c r="B134" s="446"/>
      <c r="C134" s="465"/>
      <c r="D134" s="23"/>
      <c r="E134" s="459"/>
      <c r="F134" s="46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19"/>
    </row>
    <row r="135" spans="1:19" ht="27">
      <c r="A135" s="445"/>
      <c r="B135" s="445"/>
      <c r="C135" s="463"/>
      <c r="D135" s="23"/>
      <c r="E135" s="457"/>
      <c r="F135" s="460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19"/>
    </row>
    <row r="136" spans="1:19" ht="27">
      <c r="A136" s="447"/>
      <c r="B136" s="447"/>
      <c r="C136" s="464"/>
      <c r="D136" s="23"/>
      <c r="E136" s="458"/>
      <c r="F136" s="461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19"/>
    </row>
    <row r="137" spans="1:19" ht="27">
      <c r="A137" s="447"/>
      <c r="B137" s="447"/>
      <c r="C137" s="464"/>
      <c r="D137" s="23"/>
      <c r="E137" s="458"/>
      <c r="F137" s="461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19"/>
    </row>
    <row r="138" spans="1:19" ht="27">
      <c r="A138" s="447"/>
      <c r="B138" s="447"/>
      <c r="C138" s="464"/>
      <c r="D138" s="23"/>
      <c r="E138" s="458"/>
      <c r="F138" s="461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19"/>
    </row>
    <row r="139" spans="1:19" ht="27">
      <c r="A139" s="447"/>
      <c r="B139" s="447"/>
      <c r="C139" s="464"/>
      <c r="D139" s="23"/>
      <c r="E139" s="458"/>
      <c r="F139" s="461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19"/>
    </row>
    <row r="140" spans="1:19" ht="27">
      <c r="A140" s="447"/>
      <c r="B140" s="447"/>
      <c r="C140" s="464"/>
      <c r="D140" s="23"/>
      <c r="E140" s="458"/>
      <c r="F140" s="461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19"/>
    </row>
    <row r="141" spans="1:19" ht="27">
      <c r="A141" s="447"/>
      <c r="B141" s="447"/>
      <c r="C141" s="464"/>
      <c r="D141" s="23"/>
      <c r="E141" s="458"/>
      <c r="F141" s="461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19"/>
    </row>
    <row r="142" spans="1:19" ht="27">
      <c r="A142" s="446"/>
      <c r="B142" s="446"/>
      <c r="C142" s="465"/>
      <c r="D142" s="23"/>
      <c r="E142" s="459"/>
      <c r="F142" s="46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19"/>
    </row>
    <row r="143" spans="1:19" ht="27">
      <c r="A143" s="445"/>
      <c r="B143" s="445"/>
      <c r="C143" s="463"/>
      <c r="D143" s="23"/>
      <c r="E143" s="457"/>
      <c r="F143" s="460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19"/>
    </row>
    <row r="144" spans="1:19" ht="27">
      <c r="A144" s="447"/>
      <c r="B144" s="447"/>
      <c r="C144" s="464"/>
      <c r="D144" s="23"/>
      <c r="E144" s="458"/>
      <c r="F144" s="461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19"/>
    </row>
    <row r="145" spans="1:19" ht="27">
      <c r="A145" s="447"/>
      <c r="B145" s="447"/>
      <c r="C145" s="464"/>
      <c r="D145" s="23"/>
      <c r="E145" s="458"/>
      <c r="F145" s="461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19"/>
    </row>
    <row r="146" spans="1:19" ht="27">
      <c r="A146" s="447"/>
      <c r="B146" s="447"/>
      <c r="C146" s="464"/>
      <c r="D146" s="23"/>
      <c r="E146" s="458"/>
      <c r="F146" s="461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19"/>
    </row>
    <row r="147" spans="1:19" ht="27">
      <c r="A147" s="447"/>
      <c r="B147" s="447"/>
      <c r="C147" s="464"/>
      <c r="D147" s="23"/>
      <c r="E147" s="458"/>
      <c r="F147" s="461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19"/>
    </row>
    <row r="148" spans="1:19" ht="27">
      <c r="A148" s="447"/>
      <c r="B148" s="447"/>
      <c r="C148" s="464"/>
      <c r="D148" s="23"/>
      <c r="E148" s="458"/>
      <c r="F148" s="461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19"/>
    </row>
    <row r="149" spans="1:19" ht="27">
      <c r="A149" s="447"/>
      <c r="B149" s="447"/>
      <c r="C149" s="464"/>
      <c r="D149" s="23"/>
      <c r="E149" s="458"/>
      <c r="F149" s="461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19"/>
    </row>
    <row r="150" spans="1:19" ht="27">
      <c r="A150" s="446"/>
      <c r="B150" s="446"/>
      <c r="C150" s="465"/>
      <c r="D150" s="23"/>
      <c r="E150" s="459"/>
      <c r="F150" s="46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19"/>
    </row>
    <row r="151" spans="1:19" ht="27">
      <c r="A151" s="445"/>
      <c r="B151" s="445"/>
      <c r="C151" s="463"/>
      <c r="D151" s="23"/>
      <c r="E151" s="457"/>
      <c r="F151" s="460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19"/>
    </row>
    <row r="152" spans="1:19" ht="27">
      <c r="A152" s="447"/>
      <c r="B152" s="447"/>
      <c r="C152" s="464"/>
      <c r="D152" s="23"/>
      <c r="E152" s="458"/>
      <c r="F152" s="461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19"/>
    </row>
    <row r="153" spans="1:19" ht="27">
      <c r="A153" s="447"/>
      <c r="B153" s="447"/>
      <c r="C153" s="464"/>
      <c r="D153" s="23"/>
      <c r="E153" s="458"/>
      <c r="F153" s="46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19"/>
    </row>
    <row r="154" spans="1:19" ht="27">
      <c r="A154" s="447"/>
      <c r="B154" s="447"/>
      <c r="C154" s="464"/>
      <c r="D154" s="23"/>
      <c r="E154" s="458"/>
      <c r="F154" s="461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19"/>
    </row>
    <row r="155" spans="1:19" ht="27">
      <c r="A155" s="447"/>
      <c r="B155" s="447"/>
      <c r="C155" s="464"/>
      <c r="D155" s="23"/>
      <c r="E155" s="458"/>
      <c r="F155" s="46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19"/>
    </row>
    <row r="156" spans="1:19" ht="27">
      <c r="A156" s="447"/>
      <c r="B156" s="447"/>
      <c r="C156" s="464"/>
      <c r="D156" s="23"/>
      <c r="E156" s="458"/>
      <c r="F156" s="461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19"/>
    </row>
    <row r="157" spans="1:19" ht="27">
      <c r="A157" s="447"/>
      <c r="B157" s="447"/>
      <c r="C157" s="464"/>
      <c r="D157" s="23"/>
      <c r="E157" s="458"/>
      <c r="F157" s="46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19"/>
    </row>
    <row r="158" spans="1:19" ht="27">
      <c r="A158" s="446"/>
      <c r="B158" s="446"/>
      <c r="C158" s="465"/>
      <c r="D158" s="23"/>
      <c r="E158" s="459"/>
      <c r="F158" s="46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19"/>
    </row>
    <row r="159" spans="1:19" ht="27">
      <c r="A159" s="445"/>
      <c r="B159" s="445"/>
      <c r="C159" s="463"/>
      <c r="D159" s="23"/>
      <c r="E159" s="457"/>
      <c r="F159" s="460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19"/>
    </row>
    <row r="160" spans="1:19" ht="27">
      <c r="A160" s="447"/>
      <c r="B160" s="447"/>
      <c r="C160" s="464"/>
      <c r="D160" s="23"/>
      <c r="E160" s="458"/>
      <c r="F160" s="461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19"/>
    </row>
    <row r="161" spans="1:19" ht="27">
      <c r="A161" s="447"/>
      <c r="B161" s="447"/>
      <c r="C161" s="464"/>
      <c r="D161" s="23"/>
      <c r="E161" s="458"/>
      <c r="F161" s="46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19"/>
    </row>
    <row r="162" spans="1:19" ht="27">
      <c r="A162" s="447"/>
      <c r="B162" s="447"/>
      <c r="C162" s="464"/>
      <c r="D162" s="23"/>
      <c r="E162" s="458"/>
      <c r="F162" s="46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19"/>
    </row>
    <row r="163" spans="1:19" ht="27">
      <c r="A163" s="447"/>
      <c r="B163" s="447"/>
      <c r="C163" s="464"/>
      <c r="D163" s="23"/>
      <c r="E163" s="458"/>
      <c r="F163" s="46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19"/>
    </row>
    <row r="164" spans="1:19" ht="27">
      <c r="A164" s="447"/>
      <c r="B164" s="447"/>
      <c r="C164" s="464"/>
      <c r="D164" s="23"/>
      <c r="E164" s="458"/>
      <c r="F164" s="46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19"/>
    </row>
    <row r="165" spans="1:19" ht="27">
      <c r="A165" s="447"/>
      <c r="B165" s="447"/>
      <c r="C165" s="464"/>
      <c r="D165" s="23"/>
      <c r="E165" s="458"/>
      <c r="F165" s="46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19"/>
    </row>
    <row r="166" spans="1:19" ht="27">
      <c r="A166" s="446"/>
      <c r="B166" s="446"/>
      <c r="C166" s="465"/>
      <c r="D166" s="23"/>
      <c r="E166" s="459"/>
      <c r="F166" s="46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19"/>
    </row>
    <row r="167" spans="1:19" ht="27">
      <c r="A167" s="445"/>
      <c r="B167" s="445"/>
      <c r="C167" s="463"/>
      <c r="D167" s="23"/>
      <c r="E167" s="23"/>
      <c r="F167" s="19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19"/>
    </row>
    <row r="168" spans="1:19" ht="27">
      <c r="A168" s="447"/>
      <c r="B168" s="447"/>
      <c r="C168" s="464"/>
      <c r="D168" s="23"/>
      <c r="E168" s="457"/>
      <c r="F168" s="460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19"/>
    </row>
    <row r="169" spans="1:19" ht="27">
      <c r="A169" s="447"/>
      <c r="B169" s="447"/>
      <c r="C169" s="464"/>
      <c r="D169" s="23"/>
      <c r="E169" s="458"/>
      <c r="F169" s="461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19"/>
    </row>
    <row r="170" spans="1:19" ht="27">
      <c r="A170" s="447"/>
      <c r="B170" s="447"/>
      <c r="C170" s="464"/>
      <c r="D170" s="23"/>
      <c r="E170" s="458"/>
      <c r="F170" s="461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19"/>
    </row>
    <row r="171" spans="1:19" ht="27">
      <c r="A171" s="447"/>
      <c r="B171" s="447"/>
      <c r="C171" s="464"/>
      <c r="D171" s="23"/>
      <c r="E171" s="458"/>
      <c r="F171" s="461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19"/>
    </row>
    <row r="172" spans="1:19" ht="27">
      <c r="A172" s="447"/>
      <c r="B172" s="447"/>
      <c r="C172" s="464"/>
      <c r="D172" s="23"/>
      <c r="E172" s="458"/>
      <c r="F172" s="461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19"/>
    </row>
    <row r="173" spans="1:19" ht="27">
      <c r="A173" s="447"/>
      <c r="B173" s="447"/>
      <c r="C173" s="464"/>
      <c r="D173" s="23"/>
      <c r="E173" s="458"/>
      <c r="F173" s="461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19"/>
    </row>
    <row r="174" spans="1:19" ht="27">
      <c r="A174" s="446"/>
      <c r="B174" s="446"/>
      <c r="C174" s="465"/>
      <c r="D174" s="23"/>
      <c r="E174" s="459"/>
      <c r="F174" s="46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19"/>
    </row>
    <row r="175" spans="1:19" ht="27">
      <c r="A175" s="445"/>
      <c r="B175" s="445"/>
      <c r="C175" s="463"/>
      <c r="D175" s="23"/>
      <c r="E175" s="457"/>
      <c r="F175" s="460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19"/>
    </row>
    <row r="176" spans="1:19" ht="27">
      <c r="A176" s="447"/>
      <c r="B176" s="447"/>
      <c r="C176" s="464"/>
      <c r="D176" s="23"/>
      <c r="E176" s="458"/>
      <c r="F176" s="461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19"/>
    </row>
    <row r="177" spans="1:19" ht="27">
      <c r="A177" s="447"/>
      <c r="B177" s="447"/>
      <c r="C177" s="464"/>
      <c r="D177" s="23"/>
      <c r="E177" s="458"/>
      <c r="F177" s="46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19"/>
    </row>
    <row r="178" spans="1:19" ht="27">
      <c r="A178" s="447"/>
      <c r="B178" s="447"/>
      <c r="C178" s="464"/>
      <c r="D178" s="23"/>
      <c r="E178" s="458"/>
      <c r="F178" s="461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19"/>
    </row>
    <row r="179" spans="1:19" ht="27">
      <c r="A179" s="447"/>
      <c r="B179" s="447"/>
      <c r="C179" s="464"/>
      <c r="D179" s="23"/>
      <c r="E179" s="458"/>
      <c r="F179" s="461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19"/>
    </row>
    <row r="180" spans="1:19" ht="27">
      <c r="A180" s="447"/>
      <c r="B180" s="447"/>
      <c r="C180" s="464"/>
      <c r="D180" s="23"/>
      <c r="E180" s="458"/>
      <c r="F180" s="461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19"/>
    </row>
    <row r="181" spans="1:19" ht="27">
      <c r="A181" s="447"/>
      <c r="B181" s="447"/>
      <c r="C181" s="464"/>
      <c r="D181" s="23"/>
      <c r="E181" s="458"/>
      <c r="F181" s="461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19"/>
    </row>
    <row r="182" spans="1:19" ht="27">
      <c r="A182" s="446"/>
      <c r="B182" s="446"/>
      <c r="C182" s="465"/>
      <c r="D182" s="23"/>
      <c r="E182" s="459"/>
      <c r="F182" s="46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19"/>
    </row>
    <row r="183" spans="1:19" ht="27">
      <c r="A183" s="445"/>
      <c r="B183" s="445"/>
      <c r="C183" s="463"/>
      <c r="D183" s="23"/>
      <c r="E183" s="457"/>
      <c r="F183" s="460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19"/>
    </row>
    <row r="184" spans="1:19" ht="27">
      <c r="A184" s="447"/>
      <c r="B184" s="447"/>
      <c r="C184" s="464"/>
      <c r="D184" s="23"/>
      <c r="E184" s="458"/>
      <c r="F184" s="461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19"/>
    </row>
    <row r="185" spans="1:19" ht="27">
      <c r="A185" s="447"/>
      <c r="B185" s="447"/>
      <c r="C185" s="464"/>
      <c r="D185" s="23"/>
      <c r="E185" s="458"/>
      <c r="F185" s="461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19"/>
    </row>
    <row r="186" spans="1:19" ht="27">
      <c r="A186" s="447"/>
      <c r="B186" s="447"/>
      <c r="C186" s="464"/>
      <c r="D186" s="23"/>
      <c r="E186" s="458"/>
      <c r="F186" s="461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19"/>
    </row>
    <row r="187" spans="1:19" ht="27">
      <c r="A187" s="447"/>
      <c r="B187" s="447"/>
      <c r="C187" s="464"/>
      <c r="D187" s="23"/>
      <c r="E187" s="458"/>
      <c r="F187" s="461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19"/>
    </row>
    <row r="188" spans="1:19" ht="27">
      <c r="A188" s="447"/>
      <c r="B188" s="447"/>
      <c r="C188" s="464"/>
      <c r="D188" s="23"/>
      <c r="E188" s="458"/>
      <c r="F188" s="461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19"/>
    </row>
    <row r="189" spans="1:19" ht="27">
      <c r="A189" s="447"/>
      <c r="B189" s="447"/>
      <c r="C189" s="464"/>
      <c r="D189" s="23"/>
      <c r="E189" s="458"/>
      <c r="F189" s="461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19"/>
    </row>
    <row r="190" spans="1:19" ht="27">
      <c r="A190" s="446"/>
      <c r="B190" s="446"/>
      <c r="C190" s="465"/>
      <c r="D190" s="23"/>
      <c r="E190" s="459"/>
      <c r="F190" s="46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19"/>
    </row>
    <row r="191" spans="1:19" ht="27">
      <c r="A191" s="445"/>
      <c r="B191" s="445"/>
      <c r="C191" s="463"/>
      <c r="D191" s="23"/>
      <c r="E191" s="457"/>
      <c r="F191" s="460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19"/>
    </row>
    <row r="192" spans="1:19" ht="27">
      <c r="A192" s="447"/>
      <c r="B192" s="447"/>
      <c r="C192" s="464"/>
      <c r="D192" s="23"/>
      <c r="E192" s="458"/>
      <c r="F192" s="461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19"/>
    </row>
    <row r="193" spans="1:19" ht="27">
      <c r="A193" s="447"/>
      <c r="B193" s="447"/>
      <c r="C193" s="464"/>
      <c r="D193" s="23"/>
      <c r="E193" s="458"/>
      <c r="F193" s="461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19"/>
    </row>
    <row r="194" spans="1:19" ht="27">
      <c r="A194" s="447"/>
      <c r="B194" s="447"/>
      <c r="C194" s="464"/>
      <c r="D194" s="23"/>
      <c r="E194" s="458"/>
      <c r="F194" s="46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19"/>
    </row>
    <row r="195" spans="1:19" ht="27">
      <c r="A195" s="447"/>
      <c r="B195" s="447"/>
      <c r="C195" s="464"/>
      <c r="D195" s="23"/>
      <c r="E195" s="458"/>
      <c r="F195" s="46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19"/>
    </row>
    <row r="196" spans="1:19" ht="27">
      <c r="A196" s="447"/>
      <c r="B196" s="447"/>
      <c r="C196" s="464"/>
      <c r="D196" s="23"/>
      <c r="E196" s="458"/>
      <c r="F196" s="461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19"/>
    </row>
    <row r="197" spans="1:19" ht="27">
      <c r="A197" s="447"/>
      <c r="B197" s="447"/>
      <c r="C197" s="464"/>
      <c r="D197" s="23"/>
      <c r="E197" s="458"/>
      <c r="F197" s="461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19"/>
    </row>
    <row r="198" spans="1:19" ht="27">
      <c r="A198" s="446"/>
      <c r="B198" s="446"/>
      <c r="C198" s="465"/>
      <c r="D198" s="23"/>
      <c r="E198" s="459"/>
      <c r="F198" s="46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19"/>
    </row>
    <row r="199" spans="1:19" ht="27">
      <c r="A199" s="445"/>
      <c r="B199" s="445"/>
      <c r="C199" s="463"/>
      <c r="D199" s="23"/>
      <c r="E199" s="457"/>
      <c r="F199" s="460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19"/>
    </row>
    <row r="200" spans="1:19" ht="27">
      <c r="A200" s="447"/>
      <c r="B200" s="447"/>
      <c r="C200" s="464"/>
      <c r="D200" s="23"/>
      <c r="E200" s="458"/>
      <c r="F200" s="461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19"/>
    </row>
    <row r="201" spans="1:19" ht="27">
      <c r="A201" s="447"/>
      <c r="B201" s="447"/>
      <c r="C201" s="464"/>
      <c r="D201" s="23"/>
      <c r="E201" s="458"/>
      <c r="F201" s="461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19"/>
    </row>
    <row r="202" spans="1:19" ht="27">
      <c r="A202" s="447"/>
      <c r="B202" s="447"/>
      <c r="C202" s="464"/>
      <c r="D202" s="23"/>
      <c r="E202" s="458"/>
      <c r="F202" s="461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19"/>
    </row>
    <row r="203" spans="1:19" ht="27">
      <c r="A203" s="447"/>
      <c r="B203" s="447"/>
      <c r="C203" s="464"/>
      <c r="D203" s="23"/>
      <c r="E203" s="458"/>
      <c r="F203" s="461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19"/>
    </row>
    <row r="204" spans="1:19" ht="27">
      <c r="A204" s="447"/>
      <c r="B204" s="447"/>
      <c r="C204" s="464"/>
      <c r="D204" s="23"/>
      <c r="E204" s="458"/>
      <c r="F204" s="461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19"/>
    </row>
    <row r="205" spans="1:19" ht="27">
      <c r="A205" s="447"/>
      <c r="B205" s="447"/>
      <c r="C205" s="464"/>
      <c r="D205" s="23"/>
      <c r="E205" s="458"/>
      <c r="F205" s="461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19"/>
    </row>
    <row r="206" spans="1:19" ht="27">
      <c r="A206" s="446"/>
      <c r="B206" s="446"/>
      <c r="C206" s="465"/>
      <c r="D206" s="23"/>
      <c r="E206" s="459"/>
      <c r="F206" s="46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19"/>
    </row>
    <row r="207" spans="1:19" ht="27">
      <c r="A207" s="445"/>
      <c r="B207" s="445"/>
      <c r="C207" s="457"/>
      <c r="D207" s="23"/>
      <c r="E207" s="457"/>
      <c r="F207" s="460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19"/>
    </row>
    <row r="208" spans="1:19" ht="27">
      <c r="A208" s="447"/>
      <c r="B208" s="447"/>
      <c r="C208" s="458"/>
      <c r="D208" s="23"/>
      <c r="E208" s="458"/>
      <c r="F208" s="461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19"/>
    </row>
    <row r="209" spans="1:19" ht="27">
      <c r="A209" s="447"/>
      <c r="B209" s="447"/>
      <c r="C209" s="458"/>
      <c r="D209" s="23"/>
      <c r="E209" s="458"/>
      <c r="F209" s="461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19"/>
    </row>
    <row r="210" spans="1:19" ht="27">
      <c r="A210" s="447"/>
      <c r="B210" s="447"/>
      <c r="C210" s="458"/>
      <c r="D210" s="23"/>
      <c r="E210" s="458"/>
      <c r="F210" s="461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19"/>
    </row>
    <row r="211" spans="1:19" ht="27">
      <c r="A211" s="447"/>
      <c r="B211" s="447"/>
      <c r="C211" s="458"/>
      <c r="D211" s="23"/>
      <c r="E211" s="458"/>
      <c r="F211" s="461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19"/>
    </row>
    <row r="212" spans="1:19" ht="27">
      <c r="A212" s="447"/>
      <c r="B212" s="447"/>
      <c r="C212" s="458"/>
      <c r="D212" s="23"/>
      <c r="E212" s="458"/>
      <c r="F212" s="461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19"/>
    </row>
    <row r="213" spans="1:19" ht="27">
      <c r="A213" s="447"/>
      <c r="B213" s="447"/>
      <c r="C213" s="458"/>
      <c r="D213" s="23"/>
      <c r="E213" s="458"/>
      <c r="F213" s="461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19"/>
    </row>
    <row r="214" spans="1:19" ht="27">
      <c r="A214" s="446"/>
      <c r="B214" s="446"/>
      <c r="C214" s="459"/>
      <c r="D214" s="23"/>
      <c r="E214" s="459"/>
      <c r="F214" s="46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19"/>
    </row>
    <row r="215" spans="1:19" ht="27">
      <c r="A215" s="445"/>
      <c r="B215" s="445"/>
      <c r="C215" s="463"/>
      <c r="D215" s="21"/>
      <c r="E215" s="463"/>
      <c r="F215" s="460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19"/>
    </row>
    <row r="216" spans="1:19" ht="27">
      <c r="A216" s="447"/>
      <c r="B216" s="447"/>
      <c r="C216" s="464"/>
      <c r="D216" s="21"/>
      <c r="E216" s="464"/>
      <c r="F216" s="461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19"/>
    </row>
    <row r="217" spans="1:19" ht="27">
      <c r="A217" s="447"/>
      <c r="B217" s="447"/>
      <c r="C217" s="464"/>
      <c r="D217" s="21"/>
      <c r="E217" s="464"/>
      <c r="F217" s="461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19"/>
    </row>
    <row r="218" spans="1:19" ht="27">
      <c r="A218" s="447"/>
      <c r="B218" s="447"/>
      <c r="C218" s="464"/>
      <c r="D218" s="21"/>
      <c r="E218" s="464"/>
      <c r="F218" s="461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19"/>
    </row>
    <row r="219" spans="1:19" ht="27">
      <c r="A219" s="447"/>
      <c r="B219" s="447"/>
      <c r="C219" s="464"/>
      <c r="D219" s="21"/>
      <c r="E219" s="464"/>
      <c r="F219" s="461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19"/>
    </row>
    <row r="220" spans="1:19" ht="27">
      <c r="A220" s="447"/>
      <c r="B220" s="447"/>
      <c r="C220" s="464"/>
      <c r="D220" s="21"/>
      <c r="E220" s="464"/>
      <c r="F220" s="461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19"/>
    </row>
    <row r="221" spans="1:19" ht="27">
      <c r="A221" s="447"/>
      <c r="B221" s="447"/>
      <c r="C221" s="464"/>
      <c r="D221" s="23"/>
      <c r="E221" s="464"/>
      <c r="F221" s="461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19"/>
    </row>
    <row r="222" spans="1:19" ht="27">
      <c r="A222" s="446"/>
      <c r="B222" s="446"/>
      <c r="C222" s="465"/>
      <c r="D222" s="23"/>
      <c r="E222" s="465"/>
      <c r="F222" s="46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19"/>
    </row>
  </sheetData>
  <mergeCells count="208">
    <mergeCell ref="A1:S1"/>
    <mergeCell ref="A2:F2"/>
    <mergeCell ref="G2:R2"/>
    <mergeCell ref="A27:A29"/>
    <mergeCell ref="B27:B29"/>
    <mergeCell ref="C27:C29"/>
    <mergeCell ref="E27:E29"/>
    <mergeCell ref="F27:F29"/>
    <mergeCell ref="A215:A222"/>
    <mergeCell ref="B215:B222"/>
    <mergeCell ref="C215:C222"/>
    <mergeCell ref="C207:C214"/>
    <mergeCell ref="C7:C9"/>
    <mergeCell ref="C10:C16"/>
    <mergeCell ref="C39:C43"/>
    <mergeCell ref="C44:C46"/>
    <mergeCell ref="C47:C49"/>
    <mergeCell ref="C50:C52"/>
    <mergeCell ref="C53:C55"/>
    <mergeCell ref="C56:C58"/>
    <mergeCell ref="C76:C78"/>
    <mergeCell ref="E10:E16"/>
    <mergeCell ref="F10:F16"/>
    <mergeCell ref="F4:F6"/>
    <mergeCell ref="E4:E6"/>
    <mergeCell ref="E7:E9"/>
    <mergeCell ref="F7:F9"/>
    <mergeCell ref="A4:A6"/>
    <mergeCell ref="B4:B6"/>
    <mergeCell ref="C4:C6"/>
    <mergeCell ref="E30:E34"/>
    <mergeCell ref="F30:F34"/>
    <mergeCell ref="E35:E38"/>
    <mergeCell ref="F35:F38"/>
    <mergeCell ref="C23:C26"/>
    <mergeCell ref="E23:E26"/>
    <mergeCell ref="F23:F26"/>
    <mergeCell ref="A23:A26"/>
    <mergeCell ref="B23:B26"/>
    <mergeCell ref="A30:A34"/>
    <mergeCell ref="B30:B34"/>
    <mergeCell ref="A17:A18"/>
    <mergeCell ref="B17:B18"/>
    <mergeCell ref="C17:C18"/>
    <mergeCell ref="E17:E18"/>
    <mergeCell ref="F17:F18"/>
    <mergeCell ref="A19:A20"/>
    <mergeCell ref="B19:B20"/>
    <mergeCell ref="C127:C134"/>
    <mergeCell ref="C135:C142"/>
    <mergeCell ref="C79:C81"/>
    <mergeCell ref="C82:C83"/>
    <mergeCell ref="C84:C86"/>
    <mergeCell ref="C87:C94"/>
    <mergeCell ref="C95:C102"/>
    <mergeCell ref="C30:C34"/>
    <mergeCell ref="C35:C38"/>
    <mergeCell ref="C62:C64"/>
    <mergeCell ref="C71:C75"/>
    <mergeCell ref="C183:C190"/>
    <mergeCell ref="C191:C198"/>
    <mergeCell ref="C199:C206"/>
    <mergeCell ref="B7:B9"/>
    <mergeCell ref="A7:A9"/>
    <mergeCell ref="A10:A16"/>
    <mergeCell ref="B10:B16"/>
    <mergeCell ref="A183:A190"/>
    <mergeCell ref="B183:B190"/>
    <mergeCell ref="A175:A182"/>
    <mergeCell ref="B175:B182"/>
    <mergeCell ref="A167:A174"/>
    <mergeCell ref="B167:B174"/>
    <mergeCell ref="A159:A166"/>
    <mergeCell ref="B159:B166"/>
    <mergeCell ref="A151:A158"/>
    <mergeCell ref="C143:C150"/>
    <mergeCell ref="C151:C158"/>
    <mergeCell ref="C159:C166"/>
    <mergeCell ref="C167:C174"/>
    <mergeCell ref="C175:C182"/>
    <mergeCell ref="C103:C110"/>
    <mergeCell ref="C111:C118"/>
    <mergeCell ref="C119:C126"/>
    <mergeCell ref="E84:E86"/>
    <mergeCell ref="F84:F86"/>
    <mergeCell ref="E87:E94"/>
    <mergeCell ref="F87:F94"/>
    <mergeCell ref="E95:E102"/>
    <mergeCell ref="F95:F102"/>
    <mergeCell ref="E76:E78"/>
    <mergeCell ref="F76:F78"/>
    <mergeCell ref="E79:E81"/>
    <mergeCell ref="F79:F81"/>
    <mergeCell ref="E82:E83"/>
    <mergeCell ref="F82:F83"/>
    <mergeCell ref="E127:E134"/>
    <mergeCell ref="F127:F134"/>
    <mergeCell ref="E135:E142"/>
    <mergeCell ref="F135:F142"/>
    <mergeCell ref="E143:E150"/>
    <mergeCell ref="F143:F150"/>
    <mergeCell ref="E103:E110"/>
    <mergeCell ref="F103:F110"/>
    <mergeCell ref="E111:E118"/>
    <mergeCell ref="F111:F118"/>
    <mergeCell ref="E119:E126"/>
    <mergeCell ref="F119:F126"/>
    <mergeCell ref="E215:E222"/>
    <mergeCell ref="F215:F222"/>
    <mergeCell ref="E175:E182"/>
    <mergeCell ref="F175:F182"/>
    <mergeCell ref="E183:E190"/>
    <mergeCell ref="F183:F190"/>
    <mergeCell ref="E191:E198"/>
    <mergeCell ref="F191:F198"/>
    <mergeCell ref="E151:E158"/>
    <mergeCell ref="F151:F158"/>
    <mergeCell ref="E159:E166"/>
    <mergeCell ref="F159:F166"/>
    <mergeCell ref="E168:E174"/>
    <mergeCell ref="F168:F174"/>
    <mergeCell ref="A207:A214"/>
    <mergeCell ref="B207:B214"/>
    <mergeCell ref="A199:A206"/>
    <mergeCell ref="B199:B206"/>
    <mergeCell ref="A191:A198"/>
    <mergeCell ref="B191:B198"/>
    <mergeCell ref="E199:E206"/>
    <mergeCell ref="F199:F206"/>
    <mergeCell ref="E207:E214"/>
    <mergeCell ref="F207:F214"/>
    <mergeCell ref="A127:A134"/>
    <mergeCell ref="B127:B134"/>
    <mergeCell ref="A119:A126"/>
    <mergeCell ref="B119:B126"/>
    <mergeCell ref="A111:A118"/>
    <mergeCell ref="B111:B118"/>
    <mergeCell ref="B151:B158"/>
    <mergeCell ref="A143:A150"/>
    <mergeCell ref="B143:B150"/>
    <mergeCell ref="A135:A142"/>
    <mergeCell ref="B135:B142"/>
    <mergeCell ref="A84:A86"/>
    <mergeCell ref="B84:B86"/>
    <mergeCell ref="A82:A83"/>
    <mergeCell ref="B82:B83"/>
    <mergeCell ref="A79:A81"/>
    <mergeCell ref="B79:B81"/>
    <mergeCell ref="A103:A110"/>
    <mergeCell ref="B103:B110"/>
    <mergeCell ref="A95:A102"/>
    <mergeCell ref="B95:B102"/>
    <mergeCell ref="A87:A94"/>
    <mergeCell ref="B87:B94"/>
    <mergeCell ref="A50:A52"/>
    <mergeCell ref="B50:B52"/>
    <mergeCell ref="A47:A49"/>
    <mergeCell ref="B47:B49"/>
    <mergeCell ref="A44:A46"/>
    <mergeCell ref="B44:B46"/>
    <mergeCell ref="A76:A78"/>
    <mergeCell ref="B76:B78"/>
    <mergeCell ref="A56:A58"/>
    <mergeCell ref="B56:B58"/>
    <mergeCell ref="A53:A55"/>
    <mergeCell ref="B53:B55"/>
    <mergeCell ref="A59:A61"/>
    <mergeCell ref="B59:B61"/>
    <mergeCell ref="A65:A70"/>
    <mergeCell ref="B65:B70"/>
    <mergeCell ref="A71:A75"/>
    <mergeCell ref="B71:B75"/>
    <mergeCell ref="A62:A64"/>
    <mergeCell ref="B62:B64"/>
    <mergeCell ref="E53:E55"/>
    <mergeCell ref="F53:F55"/>
    <mergeCell ref="E56:E58"/>
    <mergeCell ref="F56:F58"/>
    <mergeCell ref="E39:E43"/>
    <mergeCell ref="F39:F43"/>
    <mergeCell ref="E44:E46"/>
    <mergeCell ref="F44:F46"/>
    <mergeCell ref="E47:E49"/>
    <mergeCell ref="F47:F49"/>
    <mergeCell ref="C19:C20"/>
    <mergeCell ref="E19:E20"/>
    <mergeCell ref="F19:F20"/>
    <mergeCell ref="A21:A22"/>
    <mergeCell ref="B21:B22"/>
    <mergeCell ref="C21:C22"/>
    <mergeCell ref="E21:E22"/>
    <mergeCell ref="F21:F22"/>
    <mergeCell ref="E71:E75"/>
    <mergeCell ref="F71:F75"/>
    <mergeCell ref="C65:C70"/>
    <mergeCell ref="E65:E70"/>
    <mergeCell ref="F65:F70"/>
    <mergeCell ref="C59:C61"/>
    <mergeCell ref="E59:E61"/>
    <mergeCell ref="F59:F61"/>
    <mergeCell ref="E62:E64"/>
    <mergeCell ref="F62:F64"/>
    <mergeCell ref="A39:A43"/>
    <mergeCell ref="B39:B43"/>
    <mergeCell ref="A35:A38"/>
    <mergeCell ref="B35:B38"/>
    <mergeCell ref="E50:E52"/>
    <mergeCell ref="F50:F52"/>
  </mergeCells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النطاقات المسماة</vt:lpstr>
      </vt:variant>
      <vt:variant>
        <vt:i4>2</vt:i4>
      </vt:variant>
    </vt:vector>
  </HeadingPairs>
  <TitlesOfParts>
    <vt:vector size="16" baseType="lpstr">
      <vt:lpstr>البطاقة الاستراتيجية</vt:lpstr>
      <vt:lpstr>الخطة التشغيلية لعام 2024</vt:lpstr>
      <vt:lpstr>الموازنة التقديرية2024 </vt:lpstr>
      <vt:lpstr>الموازنة التقديرية2025</vt:lpstr>
      <vt:lpstr>الموازنة التقديرية2026 </vt:lpstr>
      <vt:lpstr>الموازنة التقديرية2027  </vt:lpstr>
      <vt:lpstr>الموازنة التقديرية2028  </vt:lpstr>
      <vt:lpstr>الشؤون التعليمية رجال</vt:lpstr>
      <vt:lpstr> الشؤون التعليمية نساء </vt:lpstr>
      <vt:lpstr>المالية والإدارية</vt:lpstr>
      <vt:lpstr>المشاريع والاستثمار</vt:lpstr>
      <vt:lpstr>الاعلام</vt:lpstr>
      <vt:lpstr>الموارد المالية</vt:lpstr>
      <vt:lpstr>الجودة والتطوير</vt:lpstr>
      <vt:lpstr>'الشؤون التعليمية رجال'!_GoBack</vt:lpstr>
      <vt:lpstr>الاعلام!Print_Area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OCS-USER</cp:lastModifiedBy>
  <cp:revision/>
  <cp:lastPrinted>2024-05-06T14:35:55Z</cp:lastPrinted>
  <dcterms:created xsi:type="dcterms:W3CDTF">2005-12-03T07:22:53Z</dcterms:created>
  <dcterms:modified xsi:type="dcterms:W3CDTF">2024-10-14T14:48:04Z</dcterms:modified>
</cp:coreProperties>
</file>